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15" activeTab="1"/>
  </bookViews>
  <sheets>
    <sheet name="100章" sheetId="1" r:id="rId1"/>
    <sheet name="600章" sheetId="2" r:id="rId2"/>
    <sheet name="汇总表" sheetId="3" r:id="rId3"/>
  </sheets>
  <definedNames>
    <definedName name="_xlnm.Print_Area" localSheetId="1">'600章'!$A$1:$G$121</definedName>
    <definedName name="_xlnm.Print_Area" localSheetId="2">'汇总表'!$A$1:$D$7</definedName>
    <definedName name="_xlnm.Print_Titles" localSheetId="1">'600章'!$1:$4</definedName>
  </definedNames>
  <calcPr fullCalcOnLoad="1"/>
</workbook>
</file>

<file path=xl/sharedStrings.xml><?xml version="1.0" encoding="utf-8"?>
<sst xmlns="http://schemas.openxmlformats.org/spreadsheetml/2006/main" count="556" uniqueCount="320">
  <si>
    <t>工程量清单表</t>
  </si>
  <si>
    <t/>
  </si>
  <si>
    <t>第600章  安全设施及预埋管线</t>
  </si>
  <si>
    <t>子目号</t>
  </si>
  <si>
    <t>子目名称</t>
  </si>
  <si>
    <t>单位</t>
  </si>
  <si>
    <t>规格要求及工作内容</t>
  </si>
  <si>
    <t>数量</t>
  </si>
  <si>
    <t>单价</t>
  </si>
  <si>
    <t>合价</t>
  </si>
  <si>
    <t>602-2</t>
  </si>
  <si>
    <t>护栏工程</t>
  </si>
  <si>
    <t>-a</t>
  </si>
  <si>
    <t>-a-1</t>
  </si>
  <si>
    <t>根</t>
  </si>
  <si>
    <t>m</t>
  </si>
  <si>
    <t>-b</t>
  </si>
  <si>
    <t>kg</t>
  </si>
  <si>
    <t>-c</t>
  </si>
  <si>
    <t>波形梁护栏安装（波形钢板）</t>
  </si>
  <si>
    <t>-c-1</t>
  </si>
  <si>
    <t>端头板拆安</t>
  </si>
  <si>
    <t>-f-1</t>
  </si>
  <si>
    <t>-g</t>
  </si>
  <si>
    <t>m2</t>
  </si>
  <si>
    <t>防阻块拆安</t>
  </si>
  <si>
    <t>个</t>
  </si>
  <si>
    <t>-h-2</t>
  </si>
  <si>
    <t>托架</t>
  </si>
  <si>
    <t xml:space="preserve">螺栓  </t>
  </si>
  <si>
    <t>钢制推拉式活动护栏</t>
  </si>
  <si>
    <t>维修</t>
  </si>
  <si>
    <t>更换</t>
  </si>
  <si>
    <t>护栏锁</t>
  </si>
  <si>
    <t>把</t>
  </si>
  <si>
    <t>桥砼护栏钢管</t>
  </si>
  <si>
    <t>护栏钢管更换</t>
  </si>
  <si>
    <t>处</t>
  </si>
  <si>
    <t>桥砼护栏鹰嘴</t>
  </si>
  <si>
    <t>收费岛头防撞立柱</t>
  </si>
  <si>
    <t>-e</t>
  </si>
  <si>
    <t>波形梁线形调整（包括防眩板或网、防抛网）</t>
  </si>
  <si>
    <t>603-1</t>
  </si>
  <si>
    <t>隔离设施</t>
  </si>
  <si>
    <t>防抛网</t>
  </si>
  <si>
    <t>安装桥上防抛网</t>
  </si>
  <si>
    <t>安装刺铁丝隔离栅（网面）</t>
  </si>
  <si>
    <t>修补刺铁丝隔离栅</t>
  </si>
  <si>
    <t>加固与修复</t>
  </si>
  <si>
    <t>-d</t>
  </si>
  <si>
    <t>隔离栅砼立柱</t>
  </si>
  <si>
    <t>1、包含预制混凝土、钢筋、安装挖基坑全部内容。</t>
  </si>
  <si>
    <t>安装焊接网隔离栅(网面）</t>
  </si>
  <si>
    <t>604-1</t>
  </si>
  <si>
    <t>标志工程</t>
  </si>
  <si>
    <t>标志钢管立柱杆件</t>
  </si>
  <si>
    <t>限高门架杆件（带斜撑）</t>
  </si>
  <si>
    <t>套</t>
  </si>
  <si>
    <t>限宽立柱</t>
  </si>
  <si>
    <t>1、立柱采用热轧无缝钢钢管。</t>
  </si>
  <si>
    <t>钢筋混凝土基础</t>
  </si>
  <si>
    <t>m3</t>
  </si>
  <si>
    <t>更换铝合金标志牌版面</t>
  </si>
  <si>
    <t>拆除铝合金面板</t>
  </si>
  <si>
    <t>1、拆除含铝合金面板、紧固件、滑槽。</t>
  </si>
  <si>
    <t>安装铝合金面板</t>
  </si>
  <si>
    <t>单柱式面板</t>
  </si>
  <si>
    <t>1、包含版面制作安装全部工序，材料包含Ⅳ反光膜。</t>
  </si>
  <si>
    <t>双柱式面板</t>
  </si>
  <si>
    <t>单悬臂面板</t>
  </si>
  <si>
    <t>双悬臂面板</t>
  </si>
  <si>
    <t>门架式面板</t>
  </si>
  <si>
    <t>换膜（含铲、贴膜和拆装牌子）</t>
  </si>
  <si>
    <t>更换反光膜Ⅳ类</t>
  </si>
  <si>
    <t>1、包含铲除原有反光膜，新增。</t>
  </si>
  <si>
    <t>更换反光膜Ⅴ类</t>
  </si>
  <si>
    <t>里程牌立柱</t>
  </si>
  <si>
    <t>更换里程牌版面</t>
  </si>
  <si>
    <t>块</t>
  </si>
  <si>
    <t>1、单块面板尺寸480mm×700mm，Ⅳ反光膜。</t>
  </si>
  <si>
    <t>导向标立柱</t>
  </si>
  <si>
    <t>导向标版面含膜</t>
  </si>
  <si>
    <t>附着式百米标志含膜</t>
  </si>
  <si>
    <t>突起式百米标志含膜</t>
  </si>
  <si>
    <t>标志立柱防锈处理刷漆</t>
  </si>
  <si>
    <t>标志版面校正、恢复</t>
  </si>
  <si>
    <t>1、标志板发生歪斜、偏转等情况修复校正。</t>
  </si>
  <si>
    <t>反光道钉</t>
  </si>
  <si>
    <t>定向反光道钉</t>
  </si>
  <si>
    <t>1、凸起路标为定向反光型，颜色与标线一致。</t>
  </si>
  <si>
    <t>太阳能主动发光道钉</t>
  </si>
  <si>
    <t>1、凸起路标为太阳能主动反光型，颜色与标线一致。</t>
  </si>
  <si>
    <t>柱式轮廓标</t>
  </si>
  <si>
    <t>1、路廓标材质为玻璃钢，包含加工成型，挖洞，埋设，回填夯实，柱脚、混凝土的全部内容。</t>
  </si>
  <si>
    <t>附着式轮廓标</t>
  </si>
  <si>
    <t>605-1</t>
  </si>
  <si>
    <t>标线工程</t>
  </si>
  <si>
    <t>热熔标线</t>
  </si>
  <si>
    <t>1、热熔标线厚度2mm，详见图纸。</t>
  </si>
  <si>
    <t>凸起型路面振荡标线</t>
  </si>
  <si>
    <t>MMA彩色防滑减速标线</t>
  </si>
  <si>
    <t>标线清除</t>
  </si>
  <si>
    <t>1、人工或机械清除标线。</t>
  </si>
  <si>
    <t>606-1</t>
  </si>
  <si>
    <t>防眩设施</t>
  </si>
  <si>
    <t>防眩板（金属）</t>
  </si>
  <si>
    <t>片</t>
  </si>
  <si>
    <t>1、钢质防眩板表面经热镀锌后涂绿色防锈漆。</t>
  </si>
  <si>
    <t>防眩板（玻璃钢）</t>
  </si>
  <si>
    <t>1、含运输安装全部费</t>
  </si>
  <si>
    <t>c</t>
  </si>
  <si>
    <t>安装防眩网</t>
  </si>
  <si>
    <t>防眩板支架</t>
  </si>
  <si>
    <t>安装防眩网立柱</t>
  </si>
  <si>
    <t>609-1</t>
  </si>
  <si>
    <t>声屏障</t>
  </si>
  <si>
    <t>610-1</t>
  </si>
  <si>
    <t>其他工程</t>
  </si>
  <si>
    <t>橡胶警示路锥 高700或900</t>
  </si>
  <si>
    <t>橡胶警示立柱 高800</t>
  </si>
  <si>
    <t>安装橡胶警示减速带 250*360*50mm</t>
  </si>
  <si>
    <t>安装钢制警示减速带 250*350*50</t>
  </si>
  <si>
    <t>黄闪灯（太阳能）</t>
  </si>
  <si>
    <t>1、包含防撞桶、防撞桶装砂、贴膜、及所有工序及材料消耗。</t>
  </si>
  <si>
    <t>-i-2</t>
  </si>
  <si>
    <t>1、单个已有防撞桶的移位利用。</t>
  </si>
  <si>
    <t>-i-3</t>
  </si>
  <si>
    <t>装砂</t>
  </si>
  <si>
    <t>大防撞桶</t>
  </si>
  <si>
    <t>大防撞桶转运</t>
  </si>
  <si>
    <t>拆除</t>
  </si>
  <si>
    <t>安装</t>
  </si>
  <si>
    <t>安装隔离墩 60*60*80</t>
  </si>
  <si>
    <t>铸铁柱及钢管栏杆（含插管）</t>
  </si>
  <si>
    <t>预制</t>
  </si>
  <si>
    <t>安装隔离墩 50*50*50</t>
  </si>
  <si>
    <t>制作安装宣传牌喷绘</t>
  </si>
  <si>
    <t>制作安装宣传牌版面</t>
  </si>
  <si>
    <t>防撞墙或岛头刷漆</t>
  </si>
  <si>
    <r>
      <t xml:space="preserve">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</t>
    </r>
  </si>
  <si>
    <r>
      <t xml:space="preserve"> </t>
    </r>
    <r>
      <rPr>
        <sz val="10"/>
        <rFont val="Arial"/>
        <family val="2"/>
      </rPr>
      <t xml:space="preserve">                  </t>
    </r>
  </si>
  <si>
    <r>
      <t>…………………………….</t>
    </r>
    <r>
      <rPr>
        <sz val="10"/>
        <rFont val="Arial"/>
        <family val="2"/>
      </rPr>
      <t xml:space="preserve">.0000000000000000000000000000000000000000000000000000000000000000  </t>
    </r>
  </si>
  <si>
    <r>
      <t>………………………………………………………………………………………………………………………………………………….</t>
    </r>
    <r>
      <rPr>
        <sz val="10"/>
        <rFont val="Arial"/>
        <family val="2"/>
      </rPr>
      <t>.</t>
    </r>
  </si>
  <si>
    <r>
      <t xml:space="preserve">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</si>
  <si>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</t>
    </r>
    <r>
      <rPr>
        <sz val="10"/>
        <rFont val="宋体"/>
        <family val="0"/>
      </rPr>
      <t>没</t>
    </r>
    <r>
      <rPr>
        <sz val="10"/>
        <rFont val="Arial"/>
        <family val="2"/>
      </rPr>
      <t>VB</t>
    </r>
    <r>
      <rPr>
        <sz val="10"/>
        <rFont val="宋体"/>
        <family val="0"/>
      </rPr>
      <t>农村</t>
    </r>
    <r>
      <rPr>
        <sz val="10"/>
        <rFont val="Arial"/>
        <family val="2"/>
      </rPr>
      <t xml:space="preserve">-                                                                                                                                                                                                                 </t>
    </r>
  </si>
  <si>
    <r>
      <t xml:space="preserve"> </t>
    </r>
    <r>
      <rPr>
        <sz val="10"/>
        <rFont val="Arial"/>
        <family val="2"/>
      </rPr>
      <t xml:space="preserve">             </t>
    </r>
  </si>
  <si>
    <t xml:space="preserve"> </t>
  </si>
  <si>
    <t xml:space="preserve">                 </t>
  </si>
  <si>
    <t>m</t>
  </si>
  <si>
    <t>橡胶立柱链</t>
  </si>
  <si>
    <t>钢筋</t>
  </si>
  <si>
    <t>混凝土基础（C25)</t>
  </si>
  <si>
    <t>维修防眩网</t>
  </si>
  <si>
    <t>制作安装玻璃声屏障</t>
  </si>
  <si>
    <t>声屏障玻璃</t>
  </si>
  <si>
    <t>m2</t>
  </si>
  <si>
    <t>kg</t>
  </si>
  <si>
    <t>制作安装金属声屏障（金属百叶窗）</t>
  </si>
  <si>
    <t>-b-1</t>
  </si>
  <si>
    <t>金属百叶窗</t>
  </si>
  <si>
    <t>-b-2</t>
  </si>
  <si>
    <t>-a</t>
  </si>
  <si>
    <t>-a-1</t>
  </si>
  <si>
    <t>-a-2</t>
  </si>
  <si>
    <t>-b</t>
  </si>
  <si>
    <t xml:space="preserve">1、不论立柱型号尺寸均按立柱成品质量计量，含柱帽。   </t>
  </si>
  <si>
    <t>1、含连接螺栓、拼接螺栓。</t>
  </si>
  <si>
    <t>1、日常巡检过程中发现，隔离栅紧固件松动或外部因素造成隔离栅损坏（立柱倾倒、刺铁丝网松动、直径小于0.5m的破洞）的修复利用，已含修复利用过程中人工、材料、机械的消耗。</t>
  </si>
  <si>
    <t xml:space="preserve">1、包含立柱、横梁、横梁法兰、横梁加劲肋、基础加劲肋、基础法兰盘、横梁连接螺栓。 </t>
  </si>
  <si>
    <t>1、2.5m折角隔音墙</t>
  </si>
  <si>
    <t>1、单个已有防撞桶装砂，包含完成一个防撞桶装砂全部工序，含人工、材料机械，全部消耗。</t>
  </si>
  <si>
    <t>安装钢管立柱（打入）热浸镀锌浸塑</t>
  </si>
  <si>
    <t>安装钢管立柱（埋入）热浸镀锌浸塑</t>
  </si>
  <si>
    <r>
      <t>三波板(热浸镀锌浸塑)</t>
    </r>
    <r>
      <rPr>
        <sz val="6"/>
        <color indexed="8"/>
        <rFont val="宋体"/>
        <family val="0"/>
      </rPr>
      <t>（4320×506×85×4.0）</t>
    </r>
  </si>
  <si>
    <t>波形梁（双波板）拆除更换</t>
  </si>
  <si>
    <t>-a-1</t>
  </si>
  <si>
    <t>-a</t>
  </si>
  <si>
    <r>
      <rPr>
        <sz val="8"/>
        <color indexed="8"/>
        <rFont val="宋体"/>
        <family val="0"/>
      </rPr>
      <t>-</t>
    </r>
    <r>
      <rPr>
        <sz val="8"/>
        <color indexed="8"/>
        <rFont val="宋体"/>
        <family val="0"/>
      </rPr>
      <t>b</t>
    </r>
  </si>
  <si>
    <r>
      <rPr>
        <sz val="8"/>
        <color indexed="8"/>
        <rFont val="宋体"/>
        <family val="0"/>
      </rPr>
      <t>-</t>
    </r>
    <r>
      <rPr>
        <sz val="8"/>
        <color indexed="8"/>
        <rFont val="宋体"/>
        <family val="0"/>
      </rPr>
      <t>c</t>
    </r>
  </si>
  <si>
    <t>路侧护栏端头</t>
  </si>
  <si>
    <t>互通合流点分设型端头</t>
  </si>
  <si>
    <t>中央分隔带分设型端头</t>
  </si>
  <si>
    <t>1、U型锁。</t>
  </si>
  <si>
    <t>-a-2</t>
  </si>
  <si>
    <t>-b</t>
  </si>
  <si>
    <t>-c</t>
  </si>
  <si>
    <t>-d</t>
  </si>
  <si>
    <t>钢管或型钢立柱</t>
  </si>
  <si>
    <t>爆闪灯（太阳能）</t>
  </si>
  <si>
    <t>1、含杆件。</t>
  </si>
  <si>
    <t>-g-1</t>
  </si>
  <si>
    <t>-g-3</t>
  </si>
  <si>
    <t>-h</t>
  </si>
  <si>
    <t>-h-3</t>
  </si>
  <si>
    <t>-h-4</t>
  </si>
  <si>
    <t>-i-1</t>
  </si>
  <si>
    <t>-i-4</t>
  </si>
  <si>
    <t>-m</t>
  </si>
  <si>
    <t>-i</t>
  </si>
  <si>
    <t>-e</t>
  </si>
  <si>
    <t>-f</t>
  </si>
  <si>
    <t>-g</t>
  </si>
  <si>
    <t>-g-2</t>
  </si>
  <si>
    <t>-h-1</t>
  </si>
  <si>
    <t>-j</t>
  </si>
  <si>
    <t>-k</t>
  </si>
  <si>
    <t>-l</t>
  </si>
  <si>
    <t>1、含安装、插管、预制运输。</t>
  </si>
  <si>
    <t>1、若新建不计此项</t>
  </si>
  <si>
    <t>-d-1</t>
  </si>
  <si>
    <t>-d-2</t>
  </si>
  <si>
    <t>-e-1</t>
  </si>
  <si>
    <t>-e-2</t>
  </si>
  <si>
    <t>-e-2-1</t>
  </si>
  <si>
    <t>-e-2-2</t>
  </si>
  <si>
    <t>-e-2-3</t>
  </si>
  <si>
    <t>-e-2-4</t>
  </si>
  <si>
    <t>-e-2-5</t>
  </si>
  <si>
    <t>-f-1</t>
  </si>
  <si>
    <t>-f-2</t>
  </si>
  <si>
    <t>-n</t>
  </si>
  <si>
    <t>-o</t>
  </si>
  <si>
    <t>-o-1</t>
  </si>
  <si>
    <t>-o-2</t>
  </si>
  <si>
    <t xml:space="preserve"> -p             </t>
  </si>
  <si>
    <t>-q</t>
  </si>
  <si>
    <t>-j-1</t>
  </si>
  <si>
    <t>清单  第100章  总 则</t>
  </si>
  <si>
    <t>101</t>
  </si>
  <si>
    <t>通则</t>
  </si>
  <si>
    <t>101-1</t>
  </si>
  <si>
    <t>保险费</t>
  </si>
  <si>
    <t>按合同条款规定，提供建筑工程一切险</t>
  </si>
  <si>
    <t>总额</t>
  </si>
  <si>
    <t>按合同条款规定，提供第三者责任险</t>
  </si>
  <si>
    <t>102</t>
  </si>
  <si>
    <t>工程管理</t>
  </si>
  <si>
    <t>102-1</t>
  </si>
  <si>
    <t>竣工文件</t>
  </si>
  <si>
    <t>102-2</t>
  </si>
  <si>
    <t>施工环保费</t>
  </si>
  <si>
    <t>102-3</t>
  </si>
  <si>
    <t>安全生产费</t>
  </si>
  <si>
    <t>103</t>
  </si>
  <si>
    <t>临时工程与设施</t>
  </si>
  <si>
    <t>103-1</t>
  </si>
  <si>
    <t>临时道路修建、养护与拆除（包括原道路的养护）</t>
  </si>
  <si>
    <t>103-2</t>
  </si>
  <si>
    <t>临时占地</t>
  </si>
  <si>
    <t>103-3</t>
  </si>
  <si>
    <t>临时供电设施架设、维护与拆除</t>
  </si>
  <si>
    <t>103-4</t>
  </si>
  <si>
    <t>电信设施的提供、维修与拆除</t>
  </si>
  <si>
    <t>103-5</t>
  </si>
  <si>
    <t>临时供水与排污设施</t>
  </si>
  <si>
    <t>104</t>
  </si>
  <si>
    <t>承包人驻地建设</t>
  </si>
  <si>
    <t>104-1</t>
  </si>
  <si>
    <t>105</t>
  </si>
  <si>
    <t>施工标准化</t>
  </si>
  <si>
    <t>105-1</t>
  </si>
  <si>
    <t>施工驻地</t>
  </si>
  <si>
    <t>105-6</t>
  </si>
  <si>
    <t>仓储存放地</t>
  </si>
  <si>
    <t>105-7</t>
  </si>
  <si>
    <t>各场（厂）区、作业区连接道路及施工主便道</t>
  </si>
  <si>
    <t>清单  第100章  合计   人民币 元</t>
  </si>
  <si>
    <t>清单 第600章 合计   人民币   元</t>
  </si>
  <si>
    <t>投标报价汇总表</t>
  </si>
  <si>
    <t>序号</t>
  </si>
  <si>
    <t>章次</t>
  </si>
  <si>
    <t>科目名称</t>
  </si>
  <si>
    <t>金额（元）</t>
  </si>
  <si>
    <t>总则</t>
  </si>
  <si>
    <t>安全设施及预埋管线</t>
  </si>
  <si>
    <t>第100章至第600章合计（3=2+1）</t>
  </si>
  <si>
    <t>投标报价（4=3）</t>
  </si>
  <si>
    <r>
      <rPr>
        <b/>
        <sz val="8"/>
        <color indexed="8"/>
        <rFont val="宋体"/>
        <family val="0"/>
      </rPr>
      <t>单价</t>
    </r>
  </si>
  <si>
    <r>
      <rPr>
        <b/>
        <sz val="8"/>
        <color indexed="8"/>
        <rFont val="宋体"/>
        <family val="0"/>
      </rPr>
      <t>合价</t>
    </r>
  </si>
  <si>
    <t>波形梁护栏安装(立柱）</t>
  </si>
  <si>
    <t xml:space="preserve">1、不论立柱型号尺寸均按立柱成品质量计量，含柱帽。   </t>
  </si>
  <si>
    <t>-b-1</t>
  </si>
  <si>
    <r>
      <t>双波板(热浸镀锌浸塑)</t>
    </r>
    <r>
      <rPr>
        <sz val="6"/>
        <color indexed="8"/>
        <rFont val="宋体"/>
        <family val="0"/>
      </rPr>
      <t>（4320×310×85×4.0）`</t>
    </r>
  </si>
  <si>
    <t>1、不论钢波形版尺寸均按成品质量计量 ，含防阻块、紧固件。</t>
  </si>
  <si>
    <t>-b-2</t>
  </si>
  <si>
    <t>1、不论钢波形版尺寸均按成品质量计量 ，`含防阻块、紧固件。</t>
  </si>
  <si>
    <t>-c-1</t>
  </si>
  <si>
    <t>-c-2</t>
  </si>
  <si>
    <t>-c-3</t>
  </si>
  <si>
    <t>防阻块拆安（196×178×200×4.5)</t>
  </si>
  <si>
    <t>1、拆除损坏防阻块，安装新防阻块。</t>
  </si>
  <si>
    <t>-d-2</t>
  </si>
  <si>
    <t>防阻块拆安（300×200×290×4.5)</t>
  </si>
  <si>
    <t xml:space="preserve">柱帽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</si>
  <si>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-h-2</t>
  </si>
  <si>
    <t>1、含拆除重建全部费用。</t>
  </si>
  <si>
    <r>
      <t>1、防落网网孔规格不大于30</t>
    </r>
    <r>
      <rPr>
        <sz val="8"/>
        <color indexed="8"/>
        <rFont val="宋体"/>
        <family val="0"/>
      </rPr>
      <t>mm×25mm。</t>
    </r>
  </si>
  <si>
    <r>
      <rPr>
        <sz val="8"/>
        <color indexed="8"/>
        <rFont val="宋体"/>
        <family val="0"/>
      </rPr>
      <t>-f</t>
    </r>
  </si>
  <si>
    <t>修补焊接网隔离栅</t>
  </si>
  <si>
    <t xml:space="preserve">隔离栅钢管立柱安装 </t>
  </si>
  <si>
    <t>1、详见图纸</t>
  </si>
  <si>
    <t>1、包含成品购买、运输、模板等混凝土浇筑成型的一切费用,不含钢筋。</t>
  </si>
  <si>
    <r>
      <t>1、震荡标线热熔型总厚度为</t>
    </r>
    <r>
      <rPr>
        <sz val="8"/>
        <color indexed="8"/>
        <rFont val="宋体"/>
        <family val="0"/>
      </rPr>
      <t>5mm，详见图纸。</t>
    </r>
  </si>
  <si>
    <t>1、彩色防滑标线颜色为棕红色，厚度5mm。</t>
  </si>
  <si>
    <r>
      <rPr>
        <sz val="8"/>
        <color indexed="8"/>
        <rFont val="宋体"/>
        <family val="0"/>
      </rPr>
      <t>-</t>
    </r>
    <r>
      <rPr>
        <sz val="8"/>
        <color indexed="8"/>
        <rFont val="宋体"/>
        <family val="0"/>
      </rPr>
      <t>d</t>
    </r>
  </si>
  <si>
    <r>
      <t>1、</t>
    </r>
    <r>
      <rPr>
        <sz val="8"/>
        <color indexed="8"/>
        <rFont val="宋体"/>
        <family val="0"/>
      </rPr>
      <t>包含立柱、连接板。</t>
    </r>
  </si>
  <si>
    <t>1、包含立柱、连接板。</t>
  </si>
  <si>
    <t>1、2.5m折角隔音墙</t>
  </si>
  <si>
    <t>更换大防撞警示桶拆安（装砂）直径900*920</t>
  </si>
  <si>
    <t>维修隔离墩（刷柒）</t>
  </si>
  <si>
    <r>
      <t>-j-</t>
    </r>
    <r>
      <rPr>
        <sz val="8"/>
        <color indexed="8"/>
        <rFont val="宋体"/>
        <family val="0"/>
      </rPr>
      <t>1</t>
    </r>
  </si>
  <si>
    <t>刷柒</t>
  </si>
  <si>
    <t>1、刷两遍反光漆。</t>
  </si>
  <si>
    <t>1、收费岛刷漆含腻子，刷两遍反光漆。</t>
  </si>
  <si>
    <r>
      <t>T</t>
    </r>
    <r>
      <rPr>
        <sz val="8"/>
        <color indexed="8"/>
        <rFont val="宋体"/>
        <family val="0"/>
      </rPr>
      <t>S级可导向防撞垫</t>
    </r>
  </si>
  <si>
    <t>块</t>
  </si>
  <si>
    <t>项目名称：2019年度马平高速公路交安设施维修养护项目</t>
  </si>
  <si>
    <t>项目名称：2019年度马平高速公路交安设施维修养护项目</t>
  </si>
  <si>
    <t>项目名称：2019年度马平高速公路交安设施维修养护项目</t>
  </si>
  <si>
    <t>1、灯头一组五格单面，含杆立柱杆件基础。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</si>
</sst>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0.000"/>
    <numFmt numFmtId="181" formatCode="#0.00"/>
    <numFmt numFmtId="182" formatCode="#0"/>
    <numFmt numFmtId="183" formatCode="0.00_);[Red]\(0.00\)"/>
    <numFmt numFmtId="184" formatCode="0.00_ "/>
    <numFmt numFmtId="185" formatCode="0.000_ "/>
  </numFmts>
  <fonts count="60">
    <font>
      <sz val="10"/>
      <name val="Arial"/>
      <family val="2"/>
    </font>
    <font>
      <sz val="11"/>
      <color indexed="8"/>
      <name val="等线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Arial Narrow"/>
      <family val="2"/>
    </font>
    <font>
      <sz val="10"/>
      <name val="宋体"/>
      <family val="0"/>
    </font>
    <font>
      <sz val="6"/>
      <color indexed="8"/>
      <name val="宋体"/>
      <family val="0"/>
    </font>
    <font>
      <sz val="9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8"/>
      <color indexed="8"/>
      <name val="Arial Narrow"/>
      <family val="2"/>
    </font>
    <font>
      <sz val="10"/>
      <name val="Arial Narrow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indexed="9"/>
      <name val="等线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8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8"/>
      </left>
      <right style="medium"/>
      <top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/>
    </xf>
    <xf numFmtId="181" fontId="55" fillId="0" borderId="10" xfId="0" applyNumberFormat="1" applyFont="1" applyBorder="1" applyAlignment="1">
      <alignment horizontal="right" vertical="center" wrapText="1"/>
    </xf>
    <xf numFmtId="0" fontId="56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right" vertical="center" wrapText="1"/>
    </xf>
    <xf numFmtId="180" fontId="6" fillId="33" borderId="12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13" xfId="0" applyNumberFormat="1" applyFont="1" applyFill="1" applyBorder="1" applyAlignment="1">
      <alignment horizontal="center" vertical="center" wrapText="1"/>
    </xf>
    <xf numFmtId="183" fontId="6" fillId="33" borderId="20" xfId="0" applyNumberFormat="1" applyFont="1" applyFill="1" applyBorder="1" applyAlignment="1">
      <alignment horizontal="center" vertical="center" wrapText="1"/>
    </xf>
    <xf numFmtId="183" fontId="6" fillId="33" borderId="21" xfId="0" applyNumberFormat="1" applyFont="1" applyFill="1" applyBorder="1" applyAlignment="1">
      <alignment horizontal="center" vertical="center" wrapText="1"/>
    </xf>
    <xf numFmtId="183" fontId="6" fillId="33" borderId="10" xfId="0" applyNumberFormat="1" applyFont="1" applyFill="1" applyBorder="1" applyAlignment="1">
      <alignment horizontal="center" vertical="center" wrapText="1"/>
    </xf>
    <xf numFmtId="183" fontId="6" fillId="33" borderId="18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3" fontId="6" fillId="33" borderId="22" xfId="0" applyNumberFormat="1" applyFont="1" applyFill="1" applyBorder="1" applyAlignment="1">
      <alignment horizontal="center" vertical="center" wrapText="1"/>
    </xf>
    <xf numFmtId="183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84" fontId="6" fillId="0" borderId="22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182" fontId="6" fillId="0" borderId="18" xfId="0" applyNumberFormat="1" applyFont="1" applyBorder="1" applyAlignment="1">
      <alignment horizontal="right" vertical="center" wrapText="1"/>
    </xf>
    <xf numFmtId="183" fontId="6" fillId="0" borderId="1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83" fontId="55" fillId="0" borderId="10" xfId="0" applyNumberFormat="1" applyFont="1" applyBorder="1" applyAlignment="1" applyProtection="1">
      <alignment horizontal="center" vertical="center" wrapText="1"/>
      <protection locked="0"/>
    </xf>
    <xf numFmtId="184" fontId="58" fillId="0" borderId="18" xfId="0" applyNumberFormat="1" applyFont="1" applyBorder="1" applyAlignment="1">
      <alignment horizontal="center" vertical="center" wrapText="1"/>
    </xf>
    <xf numFmtId="184" fontId="58" fillId="0" borderId="22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 applyProtection="1" quotePrefix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left" vertical="center" wrapText="1"/>
      <protection/>
    </xf>
    <xf numFmtId="180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7" xfId="0" applyFont="1" applyFill="1" applyBorder="1" applyAlignment="1" quotePrefix="1">
      <alignment horizontal="center" vertical="center"/>
    </xf>
    <xf numFmtId="0" fontId="59" fillId="0" borderId="17" xfId="0" applyFont="1" applyFill="1" applyBorder="1" applyAlignment="1" applyProtection="1">
      <alignment horizontal="center" vertical="center" wrapText="1"/>
      <protection/>
    </xf>
    <xf numFmtId="180" fontId="59" fillId="0" borderId="10" xfId="0" applyNumberFormat="1" applyFont="1" applyFill="1" applyBorder="1" applyAlignment="1" applyProtection="1">
      <alignment horizontal="right" vertical="center" wrapText="1"/>
      <protection/>
    </xf>
    <xf numFmtId="0" fontId="59" fillId="0" borderId="17" xfId="0" applyFont="1" applyFill="1" applyBorder="1" applyAlignment="1" applyProtection="1" quotePrefix="1">
      <alignment horizontal="center" vertical="center" wrapText="1"/>
      <protection/>
    </xf>
    <xf numFmtId="0" fontId="3" fillId="0" borderId="23" xfId="0" applyFont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34" borderId="23" xfId="0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="130" zoomScaleNormal="130" zoomScalePageLayoutView="0" workbookViewId="0" topLeftCell="A14">
      <selection activeCell="F25" sqref="F25"/>
    </sheetView>
  </sheetViews>
  <sheetFormatPr defaultColWidth="9.140625" defaultRowHeight="12.75"/>
  <cols>
    <col min="1" max="1" width="8.421875" style="0" customWidth="1"/>
    <col min="2" max="2" width="35.7109375" style="0" customWidth="1"/>
    <col min="3" max="3" width="6.7109375" style="0" customWidth="1"/>
    <col min="4" max="4" width="10.140625" style="0" customWidth="1"/>
    <col min="5" max="5" width="14.57421875" style="0" customWidth="1"/>
    <col min="6" max="6" width="13.00390625" style="0" customWidth="1"/>
  </cols>
  <sheetData>
    <row r="1" spans="1:6" ht="27" customHeight="1">
      <c r="A1" s="53" t="s">
        <v>0</v>
      </c>
      <c r="B1" s="53"/>
      <c r="C1" s="53"/>
      <c r="D1" s="53"/>
      <c r="E1" s="53"/>
      <c r="F1" s="53"/>
    </row>
    <row r="2" spans="1:6" ht="20.25" customHeight="1" thickBot="1">
      <c r="A2" s="52" t="s">
        <v>316</v>
      </c>
      <c r="B2" s="52"/>
      <c r="C2" s="52"/>
      <c r="D2" s="52"/>
      <c r="E2" s="52"/>
      <c r="F2" s="52"/>
    </row>
    <row r="3" spans="1:6" ht="14.25">
      <c r="A3" s="54" t="s">
        <v>227</v>
      </c>
      <c r="B3" s="55"/>
      <c r="C3" s="55"/>
      <c r="D3" s="55"/>
      <c r="E3" s="55"/>
      <c r="F3" s="56"/>
    </row>
    <row r="4" spans="1:6" ht="21.75" customHeight="1">
      <c r="A4" s="3" t="s">
        <v>3</v>
      </c>
      <c r="B4" s="4" t="s">
        <v>4</v>
      </c>
      <c r="C4" s="4" t="s">
        <v>5</v>
      </c>
      <c r="D4" s="4" t="s">
        <v>7</v>
      </c>
      <c r="E4" s="4" t="s">
        <v>8</v>
      </c>
      <c r="F4" s="5" t="s">
        <v>9</v>
      </c>
    </row>
    <row r="5" spans="1:6" ht="21.75" customHeight="1">
      <c r="A5" s="24" t="s">
        <v>228</v>
      </c>
      <c r="B5" s="6" t="s">
        <v>229</v>
      </c>
      <c r="C5" s="7" t="s">
        <v>1</v>
      </c>
      <c r="D5" s="8" t="s">
        <v>1</v>
      </c>
      <c r="E5" s="4"/>
      <c r="F5" s="5"/>
    </row>
    <row r="6" spans="1:6" ht="21.75" customHeight="1">
      <c r="A6" s="24" t="s">
        <v>230</v>
      </c>
      <c r="B6" s="6" t="s">
        <v>231</v>
      </c>
      <c r="C6" s="7" t="s">
        <v>1</v>
      </c>
      <c r="D6" s="8" t="s">
        <v>1</v>
      </c>
      <c r="E6" s="4"/>
      <c r="F6" s="5"/>
    </row>
    <row r="7" spans="1:6" ht="21.75" customHeight="1">
      <c r="A7" s="24" t="s">
        <v>12</v>
      </c>
      <c r="B7" s="6" t="s">
        <v>232</v>
      </c>
      <c r="C7" s="7" t="s">
        <v>233</v>
      </c>
      <c r="D7" s="9">
        <v>1</v>
      </c>
      <c r="E7" s="18" t="s">
        <v>1</v>
      </c>
      <c r="F7" s="19">
        <f>ROUND((SUM(F10:F24)+'600章'!G121)*3/1000,2)</f>
        <v>178.13</v>
      </c>
    </row>
    <row r="8" spans="1:6" ht="21.75" customHeight="1">
      <c r="A8" s="24" t="s">
        <v>16</v>
      </c>
      <c r="B8" s="6" t="s">
        <v>234</v>
      </c>
      <c r="C8" s="7" t="s">
        <v>233</v>
      </c>
      <c r="D8" s="9">
        <v>1</v>
      </c>
      <c r="E8" s="20"/>
      <c r="F8" s="21">
        <v>3500</v>
      </c>
    </row>
    <row r="9" spans="1:6" ht="21.75" customHeight="1">
      <c r="A9" s="24" t="s">
        <v>235</v>
      </c>
      <c r="B9" s="6" t="s">
        <v>236</v>
      </c>
      <c r="C9" s="7" t="s">
        <v>1</v>
      </c>
      <c r="D9" s="9"/>
      <c r="E9" s="22"/>
      <c r="F9" s="23"/>
    </row>
    <row r="10" spans="1:6" ht="21.75" customHeight="1">
      <c r="A10" s="24" t="s">
        <v>237</v>
      </c>
      <c r="B10" s="6" t="s">
        <v>238</v>
      </c>
      <c r="C10" s="7" t="s">
        <v>233</v>
      </c>
      <c r="D10" s="9">
        <v>1</v>
      </c>
      <c r="E10" s="26"/>
      <c r="F10" s="23">
        <f>ROUND(D10*E10,2)</f>
        <v>0</v>
      </c>
    </row>
    <row r="11" spans="1:6" ht="21.75" customHeight="1">
      <c r="A11" s="24" t="s">
        <v>239</v>
      </c>
      <c r="B11" s="6" t="s">
        <v>240</v>
      </c>
      <c r="C11" s="7" t="s">
        <v>233</v>
      </c>
      <c r="D11" s="9">
        <v>1</v>
      </c>
      <c r="E11" s="26"/>
      <c r="F11" s="23">
        <f aca="true" t="shared" si="0" ref="F11:F24">ROUND(D11*E11,2)</f>
        <v>0</v>
      </c>
    </row>
    <row r="12" spans="1:6" ht="21.75" customHeight="1">
      <c r="A12" s="24" t="s">
        <v>241</v>
      </c>
      <c r="B12" s="6" t="s">
        <v>242</v>
      </c>
      <c r="C12" s="7" t="s">
        <v>233</v>
      </c>
      <c r="D12" s="9">
        <v>1</v>
      </c>
      <c r="E12" s="22"/>
      <c r="F12" s="23">
        <f>ROUND(3958362*1.5%,2)</f>
        <v>59375.43</v>
      </c>
    </row>
    <row r="13" spans="1:6" ht="21.75" customHeight="1">
      <c r="A13" s="24" t="s">
        <v>243</v>
      </c>
      <c r="B13" s="6" t="s">
        <v>244</v>
      </c>
      <c r="C13" s="7" t="s">
        <v>1</v>
      </c>
      <c r="D13" s="9"/>
      <c r="E13" s="22"/>
      <c r="F13" s="23"/>
    </row>
    <row r="14" spans="1:6" ht="21.75" customHeight="1">
      <c r="A14" s="24" t="s">
        <v>245</v>
      </c>
      <c r="B14" s="6" t="s">
        <v>246</v>
      </c>
      <c r="C14" s="7" t="s">
        <v>233</v>
      </c>
      <c r="D14" s="9">
        <v>1</v>
      </c>
      <c r="E14" s="26"/>
      <c r="F14" s="23">
        <f t="shared" si="0"/>
        <v>0</v>
      </c>
    </row>
    <row r="15" spans="1:6" ht="21.75" customHeight="1">
      <c r="A15" s="24" t="s">
        <v>247</v>
      </c>
      <c r="B15" s="6" t="s">
        <v>248</v>
      </c>
      <c r="C15" s="7" t="s">
        <v>233</v>
      </c>
      <c r="D15" s="9">
        <v>1</v>
      </c>
      <c r="E15" s="26"/>
      <c r="F15" s="23">
        <f t="shared" si="0"/>
        <v>0</v>
      </c>
    </row>
    <row r="16" spans="1:6" ht="21.75" customHeight="1">
      <c r="A16" s="24" t="s">
        <v>249</v>
      </c>
      <c r="B16" s="6" t="s">
        <v>250</v>
      </c>
      <c r="C16" s="7" t="s">
        <v>233</v>
      </c>
      <c r="D16" s="9">
        <v>1</v>
      </c>
      <c r="E16" s="26"/>
      <c r="F16" s="23">
        <f t="shared" si="0"/>
        <v>0</v>
      </c>
    </row>
    <row r="17" spans="1:6" ht="21.75" customHeight="1">
      <c r="A17" s="24" t="s">
        <v>251</v>
      </c>
      <c r="B17" s="6" t="s">
        <v>252</v>
      </c>
      <c r="C17" s="7" t="s">
        <v>233</v>
      </c>
      <c r="D17" s="9">
        <v>1</v>
      </c>
      <c r="E17" s="26"/>
      <c r="F17" s="23">
        <f t="shared" si="0"/>
        <v>0</v>
      </c>
    </row>
    <row r="18" spans="1:6" ht="21.75" customHeight="1">
      <c r="A18" s="24" t="s">
        <v>253</v>
      </c>
      <c r="B18" s="6" t="s">
        <v>254</v>
      </c>
      <c r="C18" s="7" t="s">
        <v>233</v>
      </c>
      <c r="D18" s="9">
        <v>1</v>
      </c>
      <c r="E18" s="26"/>
      <c r="F18" s="23">
        <f t="shared" si="0"/>
        <v>0</v>
      </c>
    </row>
    <row r="19" spans="1:6" ht="21.75" customHeight="1">
      <c r="A19" s="24" t="s">
        <v>255</v>
      </c>
      <c r="B19" s="6" t="s">
        <v>256</v>
      </c>
      <c r="C19" s="7" t="s">
        <v>1</v>
      </c>
      <c r="D19" s="9"/>
      <c r="E19" s="26"/>
      <c r="F19" s="23"/>
    </row>
    <row r="20" spans="1:6" ht="21.75" customHeight="1">
      <c r="A20" s="24" t="s">
        <v>257</v>
      </c>
      <c r="B20" s="6" t="s">
        <v>256</v>
      </c>
      <c r="C20" s="7" t="s">
        <v>233</v>
      </c>
      <c r="D20" s="9">
        <v>1</v>
      </c>
      <c r="E20" s="26"/>
      <c r="F20" s="23">
        <f t="shared" si="0"/>
        <v>0</v>
      </c>
    </row>
    <row r="21" spans="1:6" ht="21.75" customHeight="1">
      <c r="A21" s="24" t="s">
        <v>258</v>
      </c>
      <c r="B21" s="6" t="s">
        <v>259</v>
      </c>
      <c r="C21" s="7" t="s">
        <v>1</v>
      </c>
      <c r="D21" s="9"/>
      <c r="E21" s="26"/>
      <c r="F21" s="23"/>
    </row>
    <row r="22" spans="1:6" ht="21.75" customHeight="1">
      <c r="A22" s="24" t="s">
        <v>260</v>
      </c>
      <c r="B22" s="6" t="s">
        <v>261</v>
      </c>
      <c r="C22" s="7" t="s">
        <v>233</v>
      </c>
      <c r="D22" s="9">
        <v>1</v>
      </c>
      <c r="E22" s="26"/>
      <c r="F22" s="23">
        <f t="shared" si="0"/>
        <v>0</v>
      </c>
    </row>
    <row r="23" spans="1:6" ht="21.75" customHeight="1">
      <c r="A23" s="24" t="s">
        <v>262</v>
      </c>
      <c r="B23" s="6" t="s">
        <v>263</v>
      </c>
      <c r="C23" s="7" t="s">
        <v>233</v>
      </c>
      <c r="D23" s="9">
        <v>1</v>
      </c>
      <c r="E23" s="26"/>
      <c r="F23" s="23">
        <f t="shared" si="0"/>
        <v>0</v>
      </c>
    </row>
    <row r="24" spans="1:6" ht="21.75" customHeight="1">
      <c r="A24" s="24" t="s">
        <v>264</v>
      </c>
      <c r="B24" s="6" t="s">
        <v>265</v>
      </c>
      <c r="C24" s="7" t="s">
        <v>233</v>
      </c>
      <c r="D24" s="9">
        <v>1</v>
      </c>
      <c r="E24" s="26"/>
      <c r="F24" s="23">
        <f t="shared" si="0"/>
        <v>0</v>
      </c>
    </row>
    <row r="25" spans="1:6" ht="21.75" customHeight="1" thickBot="1">
      <c r="A25" s="57" t="s">
        <v>266</v>
      </c>
      <c r="B25" s="58"/>
      <c r="C25" s="58"/>
      <c r="D25" s="58"/>
      <c r="E25" s="58"/>
      <c r="F25" s="25">
        <f>ROUND(SUM(F7:F24),2)</f>
        <v>63053.56</v>
      </c>
    </row>
  </sheetData>
  <sheetProtection password="CF3E" sheet="1"/>
  <mergeCells count="4">
    <mergeCell ref="A2:F2"/>
    <mergeCell ref="A1:F1"/>
    <mergeCell ref="A3:F3"/>
    <mergeCell ref="A25:E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&amp;C&amp;"宋体,常规"法定代表人或其授权代理人签字：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70"/>
  <sheetViews>
    <sheetView tabSelected="1" zoomScale="115" zoomScaleNormal="115" zoomScaleSheetLayoutView="95" zoomScalePageLayoutView="0" workbookViewId="0" topLeftCell="A88">
      <selection activeCell="A120" sqref="A120:IV120"/>
    </sheetView>
  </sheetViews>
  <sheetFormatPr defaultColWidth="9.140625" defaultRowHeight="12.75"/>
  <cols>
    <col min="1" max="1" width="8.421875" style="0" customWidth="1"/>
    <col min="2" max="2" width="29.8515625" style="0" customWidth="1"/>
    <col min="3" max="3" width="6.7109375" style="0" customWidth="1"/>
    <col min="4" max="4" width="13.28125" style="0" customWidth="1"/>
    <col min="5" max="5" width="9.7109375" style="0" customWidth="1"/>
    <col min="6" max="7" width="15.00390625" style="34" customWidth="1"/>
  </cols>
  <sheetData>
    <row r="1" spans="1:7" ht="27" customHeight="1">
      <c r="A1" s="59" t="s">
        <v>0</v>
      </c>
      <c r="B1" s="59"/>
      <c r="C1" s="59"/>
      <c r="D1" s="59"/>
      <c r="E1" s="59"/>
      <c r="F1" s="59"/>
      <c r="G1" s="59"/>
    </row>
    <row r="2" spans="1:7" ht="21" customHeight="1" thickBot="1">
      <c r="A2" s="63" t="s">
        <v>317</v>
      </c>
      <c r="B2" s="63"/>
      <c r="C2" s="63"/>
      <c r="D2" s="63"/>
      <c r="E2" s="63"/>
      <c r="F2" s="63"/>
      <c r="G2" s="63"/>
    </row>
    <row r="3" spans="1:7" ht="21.75" customHeight="1">
      <c r="A3" s="60" t="s">
        <v>2</v>
      </c>
      <c r="B3" s="61"/>
      <c r="C3" s="61"/>
      <c r="D3" s="61"/>
      <c r="E3" s="61"/>
      <c r="F3" s="61"/>
      <c r="G3" s="62"/>
    </row>
    <row r="4" spans="1:7" ht="22.5" customHeight="1">
      <c r="A4" s="38" t="s">
        <v>3</v>
      </c>
      <c r="B4" s="39" t="s">
        <v>4</v>
      </c>
      <c r="C4" s="39" t="s">
        <v>5</v>
      </c>
      <c r="D4" s="39" t="s">
        <v>6</v>
      </c>
      <c r="E4" s="39" t="s">
        <v>7</v>
      </c>
      <c r="F4" s="28" t="s">
        <v>277</v>
      </c>
      <c r="G4" s="29" t="s">
        <v>278</v>
      </c>
    </row>
    <row r="5" spans="1:7" ht="22.5" customHeight="1">
      <c r="A5" s="40" t="s">
        <v>10</v>
      </c>
      <c r="B5" s="41" t="s">
        <v>11</v>
      </c>
      <c r="C5" s="42" t="s">
        <v>1</v>
      </c>
      <c r="D5" s="43"/>
      <c r="E5" s="44" t="s">
        <v>1</v>
      </c>
      <c r="F5" s="30" t="s">
        <v>1</v>
      </c>
      <c r="G5" s="31" t="s">
        <v>1</v>
      </c>
    </row>
    <row r="6" spans="1:7" ht="22.5" customHeight="1">
      <c r="A6" s="45" t="s">
        <v>176</v>
      </c>
      <c r="B6" s="41" t="s">
        <v>279</v>
      </c>
      <c r="C6" s="42" t="s">
        <v>1</v>
      </c>
      <c r="D6" s="46"/>
      <c r="E6" s="47"/>
      <c r="F6" s="1"/>
      <c r="G6" s="32"/>
    </row>
    <row r="7" spans="1:7" ht="42">
      <c r="A7" s="45" t="s">
        <v>175</v>
      </c>
      <c r="B7" s="41" t="s">
        <v>171</v>
      </c>
      <c r="C7" s="42" t="s">
        <v>17</v>
      </c>
      <c r="D7" s="46" t="s">
        <v>280</v>
      </c>
      <c r="E7" s="47">
        <v>2618.73</v>
      </c>
      <c r="F7" s="35"/>
      <c r="G7" s="33">
        <f>ROUND(E7*F7,2)</f>
        <v>0</v>
      </c>
    </row>
    <row r="8" spans="1:7" ht="45" customHeight="1">
      <c r="A8" s="45" t="s">
        <v>183</v>
      </c>
      <c r="B8" s="41" t="s">
        <v>172</v>
      </c>
      <c r="C8" s="42" t="s">
        <v>17</v>
      </c>
      <c r="D8" s="46" t="s">
        <v>165</v>
      </c>
      <c r="E8" s="47">
        <v>32.33</v>
      </c>
      <c r="F8" s="35"/>
      <c r="G8" s="33">
        <f aca="true" t="shared" si="0" ref="G8:G71">ROUND(E8*F8,2)</f>
        <v>0</v>
      </c>
    </row>
    <row r="9" spans="1:7" ht="22.5" customHeight="1">
      <c r="A9" s="45" t="s">
        <v>184</v>
      </c>
      <c r="B9" s="41" t="s">
        <v>19</v>
      </c>
      <c r="C9" s="42" t="s">
        <v>1</v>
      </c>
      <c r="D9" s="46"/>
      <c r="E9" s="47"/>
      <c r="F9" s="35"/>
      <c r="G9" s="33">
        <f t="shared" si="0"/>
        <v>0</v>
      </c>
    </row>
    <row r="10" spans="1:7" ht="47.25" customHeight="1">
      <c r="A10" s="45" t="s">
        <v>281</v>
      </c>
      <c r="B10" s="41" t="s">
        <v>282</v>
      </c>
      <c r="C10" s="42" t="s">
        <v>17</v>
      </c>
      <c r="D10" s="46" t="s">
        <v>283</v>
      </c>
      <c r="E10" s="47">
        <v>13951.5</v>
      </c>
      <c r="F10" s="35"/>
      <c r="G10" s="33">
        <f t="shared" si="0"/>
        <v>0</v>
      </c>
    </row>
    <row r="11" spans="1:7" ht="51" customHeight="1">
      <c r="A11" s="45" t="s">
        <v>284</v>
      </c>
      <c r="B11" s="41" t="s">
        <v>173</v>
      </c>
      <c r="C11" s="42" t="s">
        <v>17</v>
      </c>
      <c r="D11" s="46" t="s">
        <v>285</v>
      </c>
      <c r="E11" s="47">
        <v>5100</v>
      </c>
      <c r="F11" s="35"/>
      <c r="G11" s="33">
        <f t="shared" si="0"/>
        <v>0</v>
      </c>
    </row>
    <row r="12" spans="1:7" ht="22.5" customHeight="1">
      <c r="A12" s="45" t="s">
        <v>185</v>
      </c>
      <c r="B12" s="41" t="s">
        <v>21</v>
      </c>
      <c r="C12" s="42" t="s">
        <v>1</v>
      </c>
      <c r="D12" s="46"/>
      <c r="E12" s="47"/>
      <c r="F12" s="35"/>
      <c r="G12" s="33">
        <f t="shared" si="0"/>
        <v>0</v>
      </c>
    </row>
    <row r="13" spans="1:7" ht="22.5" customHeight="1">
      <c r="A13" s="45" t="s">
        <v>286</v>
      </c>
      <c r="B13" s="41" t="s">
        <v>179</v>
      </c>
      <c r="C13" s="42" t="s">
        <v>17</v>
      </c>
      <c r="D13" s="46"/>
      <c r="E13" s="47">
        <v>394.8</v>
      </c>
      <c r="F13" s="35"/>
      <c r="G13" s="33">
        <f t="shared" si="0"/>
        <v>0</v>
      </c>
    </row>
    <row r="14" spans="1:7" ht="22.5" customHeight="1">
      <c r="A14" s="45" t="s">
        <v>287</v>
      </c>
      <c r="B14" s="41" t="s">
        <v>180</v>
      </c>
      <c r="C14" s="42" t="s">
        <v>17</v>
      </c>
      <c r="D14" s="46"/>
      <c r="E14" s="47">
        <v>178.85999999999999</v>
      </c>
      <c r="F14" s="35"/>
      <c r="G14" s="33">
        <f t="shared" si="0"/>
        <v>0</v>
      </c>
    </row>
    <row r="15" spans="1:7" ht="22.5" customHeight="1">
      <c r="A15" s="45" t="s">
        <v>288</v>
      </c>
      <c r="B15" s="41" t="s">
        <v>181</v>
      </c>
      <c r="C15" s="42" t="s">
        <v>17</v>
      </c>
      <c r="D15" s="46"/>
      <c r="E15" s="47">
        <v>224.45999999999998</v>
      </c>
      <c r="F15" s="35"/>
      <c r="G15" s="33">
        <f t="shared" si="0"/>
        <v>0</v>
      </c>
    </row>
    <row r="16" spans="1:7" ht="22.5" customHeight="1">
      <c r="A16" s="45" t="s">
        <v>186</v>
      </c>
      <c r="B16" s="41" t="s">
        <v>25</v>
      </c>
      <c r="C16" s="42"/>
      <c r="D16" s="46"/>
      <c r="E16" s="47"/>
      <c r="F16" s="35"/>
      <c r="G16" s="33">
        <f t="shared" si="0"/>
        <v>0</v>
      </c>
    </row>
    <row r="17" spans="1:7" ht="32.25" customHeight="1">
      <c r="A17" s="45" t="s">
        <v>209</v>
      </c>
      <c r="B17" s="41" t="s">
        <v>289</v>
      </c>
      <c r="C17" s="42" t="s">
        <v>26</v>
      </c>
      <c r="D17" s="46" t="s">
        <v>290</v>
      </c>
      <c r="E17" s="47">
        <v>959</v>
      </c>
      <c r="F17" s="35"/>
      <c r="G17" s="33">
        <f t="shared" si="0"/>
        <v>0</v>
      </c>
    </row>
    <row r="18" spans="1:7" ht="32.25" customHeight="1">
      <c r="A18" s="45" t="s">
        <v>291</v>
      </c>
      <c r="B18" s="41" t="s">
        <v>292</v>
      </c>
      <c r="C18" s="42" t="s">
        <v>26</v>
      </c>
      <c r="D18" s="46" t="s">
        <v>290</v>
      </c>
      <c r="E18" s="47">
        <v>49</v>
      </c>
      <c r="F18" s="35"/>
      <c r="G18" s="33">
        <f t="shared" si="0"/>
        <v>0</v>
      </c>
    </row>
    <row r="19" spans="1:7" ht="22.5" customHeight="1">
      <c r="A19" s="45" t="s">
        <v>199</v>
      </c>
      <c r="B19" s="41" t="s">
        <v>28</v>
      </c>
      <c r="C19" s="42" t="s">
        <v>26</v>
      </c>
      <c r="D19" s="46"/>
      <c r="E19" s="47">
        <v>83</v>
      </c>
      <c r="F19" s="35"/>
      <c r="G19" s="33">
        <f t="shared" si="0"/>
        <v>0</v>
      </c>
    </row>
    <row r="20" spans="1:7" ht="22.5" customHeight="1">
      <c r="A20" s="45" t="s">
        <v>200</v>
      </c>
      <c r="B20" s="41" t="s">
        <v>293</v>
      </c>
      <c r="C20" s="42" t="s">
        <v>26</v>
      </c>
      <c r="D20" s="46"/>
      <c r="E20" s="47">
        <v>50</v>
      </c>
      <c r="F20" s="35"/>
      <c r="G20" s="33">
        <f t="shared" si="0"/>
        <v>0</v>
      </c>
    </row>
    <row r="21" spans="1:7" ht="22.5" customHeight="1">
      <c r="A21" s="45" t="s">
        <v>201</v>
      </c>
      <c r="B21" s="41" t="s">
        <v>29</v>
      </c>
      <c r="C21" s="42" t="s">
        <v>26</v>
      </c>
      <c r="D21" s="46" t="s">
        <v>166</v>
      </c>
      <c r="E21" s="47">
        <v>3560</v>
      </c>
      <c r="F21" s="35"/>
      <c r="G21" s="33">
        <f t="shared" si="0"/>
        <v>0</v>
      </c>
    </row>
    <row r="22" spans="1:7" ht="22.5" customHeight="1">
      <c r="A22" s="45" t="s">
        <v>192</v>
      </c>
      <c r="B22" s="41" t="s">
        <v>30</v>
      </c>
      <c r="C22" s="42" t="s">
        <v>1</v>
      </c>
      <c r="D22" s="46"/>
      <c r="E22" s="47"/>
      <c r="F22" s="35"/>
      <c r="G22" s="33">
        <f t="shared" si="0"/>
        <v>0</v>
      </c>
    </row>
    <row r="23" spans="1:7" ht="22.5" customHeight="1">
      <c r="A23" s="45" t="s">
        <v>203</v>
      </c>
      <c r="B23" s="41" t="s">
        <v>31</v>
      </c>
      <c r="C23" s="42" t="s">
        <v>15</v>
      </c>
      <c r="D23" s="46"/>
      <c r="E23" s="47">
        <v>34</v>
      </c>
      <c r="F23" s="35"/>
      <c r="G23" s="33">
        <f t="shared" si="0"/>
        <v>0</v>
      </c>
    </row>
    <row r="24" spans="1:7" ht="22.5" customHeight="1">
      <c r="A24" s="45" t="s">
        <v>294</v>
      </c>
      <c r="B24" s="41" t="s">
        <v>32</v>
      </c>
      <c r="C24" s="42" t="s">
        <v>15</v>
      </c>
      <c r="D24" s="46"/>
      <c r="E24" s="47">
        <v>53</v>
      </c>
      <c r="F24" s="35"/>
      <c r="G24" s="33">
        <f t="shared" si="0"/>
        <v>0</v>
      </c>
    </row>
    <row r="25" spans="1:7" ht="22.5" customHeight="1">
      <c r="A25" s="45" t="s">
        <v>198</v>
      </c>
      <c r="B25" s="41" t="s">
        <v>33</v>
      </c>
      <c r="C25" s="42" t="s">
        <v>34</v>
      </c>
      <c r="D25" s="46" t="s">
        <v>182</v>
      </c>
      <c r="E25" s="47">
        <v>100</v>
      </c>
      <c r="F25" s="35"/>
      <c r="G25" s="33">
        <f t="shared" si="0"/>
        <v>0</v>
      </c>
    </row>
    <row r="26" spans="1:7" ht="22.5" customHeight="1">
      <c r="A26" s="45" t="s">
        <v>204</v>
      </c>
      <c r="B26" s="41" t="s">
        <v>35</v>
      </c>
      <c r="C26" s="42" t="s">
        <v>1</v>
      </c>
      <c r="D26" s="46"/>
      <c r="E26" s="47"/>
      <c r="F26" s="35"/>
      <c r="G26" s="33">
        <f t="shared" si="0"/>
        <v>0</v>
      </c>
    </row>
    <row r="27" spans="1:7" ht="22.5" customHeight="1">
      <c r="A27" s="45" t="s">
        <v>226</v>
      </c>
      <c r="B27" s="41" t="s">
        <v>36</v>
      </c>
      <c r="C27" s="42" t="s">
        <v>15</v>
      </c>
      <c r="D27" s="46"/>
      <c r="E27" s="47">
        <v>129</v>
      </c>
      <c r="F27" s="35"/>
      <c r="G27" s="33">
        <f t="shared" si="0"/>
        <v>0</v>
      </c>
    </row>
    <row r="28" spans="1:7" ht="22.5" customHeight="1">
      <c r="A28" s="45" t="s">
        <v>205</v>
      </c>
      <c r="B28" s="41" t="s">
        <v>38</v>
      </c>
      <c r="C28" s="42" t="s">
        <v>26</v>
      </c>
      <c r="D28" s="46"/>
      <c r="E28" s="47">
        <v>46</v>
      </c>
      <c r="F28" s="35"/>
      <c r="G28" s="33">
        <f t="shared" si="0"/>
        <v>0</v>
      </c>
    </row>
    <row r="29" spans="1:7" ht="22.5" customHeight="1">
      <c r="A29" s="45" t="s">
        <v>206</v>
      </c>
      <c r="B29" s="41" t="s">
        <v>39</v>
      </c>
      <c r="C29" s="42" t="s">
        <v>17</v>
      </c>
      <c r="D29" s="46"/>
      <c r="E29" s="47">
        <v>100</v>
      </c>
      <c r="F29" s="35"/>
      <c r="G29" s="33">
        <f t="shared" si="0"/>
        <v>0</v>
      </c>
    </row>
    <row r="30" spans="1:7" ht="22.5" customHeight="1">
      <c r="A30" s="45" t="s">
        <v>197</v>
      </c>
      <c r="B30" s="41" t="s">
        <v>41</v>
      </c>
      <c r="C30" s="42" t="s">
        <v>15</v>
      </c>
      <c r="D30" s="46"/>
      <c r="E30" s="47">
        <v>241808</v>
      </c>
      <c r="F30" s="35"/>
      <c r="G30" s="33">
        <f t="shared" si="0"/>
        <v>0</v>
      </c>
    </row>
    <row r="31" spans="1:7" ht="22.5" customHeight="1">
      <c r="A31" s="45" t="s">
        <v>220</v>
      </c>
      <c r="B31" s="41" t="s">
        <v>174</v>
      </c>
      <c r="C31" s="42" t="s">
        <v>148</v>
      </c>
      <c r="D31" s="46" t="s">
        <v>295</v>
      </c>
      <c r="E31" s="47">
        <v>5144.5</v>
      </c>
      <c r="F31" s="35"/>
      <c r="G31" s="33">
        <f t="shared" si="0"/>
        <v>0</v>
      </c>
    </row>
    <row r="32" spans="1:7" ht="22.5" customHeight="1">
      <c r="A32" s="40" t="s">
        <v>42</v>
      </c>
      <c r="B32" s="41" t="s">
        <v>43</v>
      </c>
      <c r="C32" s="42" t="s">
        <v>1</v>
      </c>
      <c r="D32" s="46"/>
      <c r="E32" s="47"/>
      <c r="F32" s="35"/>
      <c r="G32" s="33">
        <f t="shared" si="0"/>
        <v>0</v>
      </c>
    </row>
    <row r="33" spans="1:7" ht="22.5" customHeight="1">
      <c r="A33" s="45" t="s">
        <v>12</v>
      </c>
      <c r="B33" s="41" t="s">
        <v>44</v>
      </c>
      <c r="C33" s="42"/>
      <c r="D33" s="46"/>
      <c r="E33" s="47"/>
      <c r="F33" s="35"/>
      <c r="G33" s="33">
        <f t="shared" si="0"/>
        <v>0</v>
      </c>
    </row>
    <row r="34" spans="1:7" ht="39.75" customHeight="1">
      <c r="A34" s="45" t="s">
        <v>13</v>
      </c>
      <c r="B34" s="41" t="s">
        <v>45</v>
      </c>
      <c r="C34" s="42" t="s">
        <v>15</v>
      </c>
      <c r="D34" s="46" t="s">
        <v>296</v>
      </c>
      <c r="E34" s="47">
        <v>10</v>
      </c>
      <c r="F34" s="35"/>
      <c r="G34" s="33">
        <f t="shared" si="0"/>
        <v>0</v>
      </c>
    </row>
    <row r="35" spans="1:7" ht="24" customHeight="1">
      <c r="A35" s="40" t="s">
        <v>16</v>
      </c>
      <c r="B35" s="41" t="s">
        <v>46</v>
      </c>
      <c r="C35" s="42" t="s">
        <v>15</v>
      </c>
      <c r="D35" s="46"/>
      <c r="E35" s="47">
        <v>10524</v>
      </c>
      <c r="F35" s="35"/>
      <c r="G35" s="33">
        <f t="shared" si="0"/>
        <v>0</v>
      </c>
    </row>
    <row r="36" spans="1:7" ht="24" customHeight="1">
      <c r="A36" s="40" t="s">
        <v>18</v>
      </c>
      <c r="B36" s="41" t="s">
        <v>47</v>
      </c>
      <c r="C36" s="42" t="s">
        <v>1</v>
      </c>
      <c r="D36" s="46"/>
      <c r="E36" s="47"/>
      <c r="F36" s="35"/>
      <c r="G36" s="33">
        <f t="shared" si="0"/>
        <v>0</v>
      </c>
    </row>
    <row r="37" spans="1:7" ht="22.5" customHeight="1">
      <c r="A37" s="40" t="s">
        <v>20</v>
      </c>
      <c r="B37" s="41" t="s">
        <v>48</v>
      </c>
      <c r="C37" s="42" t="s">
        <v>15</v>
      </c>
      <c r="D37" s="46"/>
      <c r="E37" s="47">
        <v>10</v>
      </c>
      <c r="F37" s="35"/>
      <c r="G37" s="33">
        <f t="shared" si="0"/>
        <v>0</v>
      </c>
    </row>
    <row r="38" spans="1:7" ht="38.25" customHeight="1">
      <c r="A38" s="40" t="s">
        <v>49</v>
      </c>
      <c r="B38" s="41" t="s">
        <v>50</v>
      </c>
      <c r="C38" s="42" t="s">
        <v>14</v>
      </c>
      <c r="D38" s="46" t="s">
        <v>51</v>
      </c>
      <c r="E38" s="47">
        <v>717</v>
      </c>
      <c r="F38" s="35"/>
      <c r="G38" s="33">
        <f t="shared" si="0"/>
        <v>0</v>
      </c>
    </row>
    <row r="39" spans="1:7" ht="26.25" customHeight="1">
      <c r="A39" s="40" t="s">
        <v>40</v>
      </c>
      <c r="B39" s="41" t="s">
        <v>52</v>
      </c>
      <c r="C39" s="42" t="s">
        <v>148</v>
      </c>
      <c r="D39" s="46"/>
      <c r="E39" s="47">
        <v>561.4</v>
      </c>
      <c r="F39" s="35"/>
      <c r="G39" s="33">
        <f t="shared" si="0"/>
        <v>0</v>
      </c>
    </row>
    <row r="40" spans="1:7" ht="22.5" customHeight="1">
      <c r="A40" s="45" t="s">
        <v>297</v>
      </c>
      <c r="B40" s="41" t="s">
        <v>298</v>
      </c>
      <c r="C40" s="42"/>
      <c r="D40" s="46"/>
      <c r="E40" s="47"/>
      <c r="F40" s="35"/>
      <c r="G40" s="33">
        <f t="shared" si="0"/>
        <v>0</v>
      </c>
    </row>
    <row r="41" spans="1:7" ht="117.75" customHeight="1">
      <c r="A41" s="40" t="s">
        <v>22</v>
      </c>
      <c r="B41" s="41" t="s">
        <v>48</v>
      </c>
      <c r="C41" s="42" t="s">
        <v>148</v>
      </c>
      <c r="D41" s="46" t="s">
        <v>167</v>
      </c>
      <c r="E41" s="47">
        <v>10</v>
      </c>
      <c r="F41" s="35"/>
      <c r="G41" s="33">
        <f t="shared" si="0"/>
        <v>0</v>
      </c>
    </row>
    <row r="42" spans="1:7" ht="27.75" customHeight="1">
      <c r="A42" s="40" t="s">
        <v>23</v>
      </c>
      <c r="B42" s="41" t="s">
        <v>299</v>
      </c>
      <c r="C42" s="42" t="s">
        <v>17</v>
      </c>
      <c r="D42" s="46" t="s">
        <v>300</v>
      </c>
      <c r="E42" s="47">
        <v>10</v>
      </c>
      <c r="F42" s="35"/>
      <c r="G42" s="33">
        <f t="shared" si="0"/>
        <v>0</v>
      </c>
    </row>
    <row r="43" spans="1:7" ht="22.5" customHeight="1">
      <c r="A43" s="40" t="s">
        <v>53</v>
      </c>
      <c r="B43" s="41" t="s">
        <v>54</v>
      </c>
      <c r="C43" s="42" t="s">
        <v>1</v>
      </c>
      <c r="D43" s="46"/>
      <c r="E43" s="47"/>
      <c r="F43" s="35"/>
      <c r="G43" s="33">
        <f t="shared" si="0"/>
        <v>0</v>
      </c>
    </row>
    <row r="44" spans="1:7" ht="62.25" customHeight="1">
      <c r="A44" s="40" t="s">
        <v>12</v>
      </c>
      <c r="B44" s="41" t="s">
        <v>55</v>
      </c>
      <c r="C44" s="42" t="s">
        <v>17</v>
      </c>
      <c r="D44" s="46" t="s">
        <v>168</v>
      </c>
      <c r="E44" s="47">
        <v>5737</v>
      </c>
      <c r="F44" s="35"/>
      <c r="G44" s="33">
        <f t="shared" si="0"/>
        <v>0</v>
      </c>
    </row>
    <row r="45" spans="1:7" ht="28.5" customHeight="1">
      <c r="A45" s="40" t="s">
        <v>16</v>
      </c>
      <c r="B45" s="41" t="s">
        <v>56</v>
      </c>
      <c r="C45" s="42" t="s">
        <v>17</v>
      </c>
      <c r="D45" s="46"/>
      <c r="E45" s="47">
        <v>14870</v>
      </c>
      <c r="F45" s="35"/>
      <c r="G45" s="33">
        <f t="shared" si="0"/>
        <v>0</v>
      </c>
    </row>
    <row r="46" spans="1:7" ht="22.5" customHeight="1">
      <c r="A46" s="45" t="s">
        <v>185</v>
      </c>
      <c r="B46" s="41" t="s">
        <v>58</v>
      </c>
      <c r="C46" s="42" t="s">
        <v>17</v>
      </c>
      <c r="D46" s="46" t="s">
        <v>59</v>
      </c>
      <c r="E46" s="47">
        <v>100</v>
      </c>
      <c r="F46" s="35"/>
      <c r="G46" s="33">
        <f t="shared" si="0"/>
        <v>0</v>
      </c>
    </row>
    <row r="47" spans="1:7" ht="22.5" customHeight="1">
      <c r="A47" s="45" t="s">
        <v>186</v>
      </c>
      <c r="B47" s="41" t="s">
        <v>60</v>
      </c>
      <c r="C47" s="42" t="s">
        <v>1</v>
      </c>
      <c r="D47" s="46"/>
      <c r="E47" s="47"/>
      <c r="F47" s="35"/>
      <c r="G47" s="33">
        <f t="shared" si="0"/>
        <v>0</v>
      </c>
    </row>
    <row r="48" spans="1:7" ht="52.5">
      <c r="A48" s="45" t="s">
        <v>209</v>
      </c>
      <c r="B48" s="41" t="s">
        <v>151</v>
      </c>
      <c r="C48" s="42" t="s">
        <v>61</v>
      </c>
      <c r="D48" s="46" t="s">
        <v>301</v>
      </c>
      <c r="E48" s="47">
        <v>139</v>
      </c>
      <c r="F48" s="35"/>
      <c r="G48" s="33">
        <f t="shared" si="0"/>
        <v>0</v>
      </c>
    </row>
    <row r="49" spans="1:7" ht="24.75" customHeight="1">
      <c r="A49" s="45" t="s">
        <v>210</v>
      </c>
      <c r="B49" s="41" t="s">
        <v>150</v>
      </c>
      <c r="C49" s="42" t="s">
        <v>17</v>
      </c>
      <c r="D49" s="46"/>
      <c r="E49" s="47">
        <v>100</v>
      </c>
      <c r="F49" s="35"/>
      <c r="G49" s="33">
        <f t="shared" si="0"/>
        <v>0</v>
      </c>
    </row>
    <row r="50" spans="1:7" ht="22.5" customHeight="1">
      <c r="A50" s="45" t="s">
        <v>199</v>
      </c>
      <c r="B50" s="41" t="s">
        <v>62</v>
      </c>
      <c r="C50" s="42" t="s">
        <v>1</v>
      </c>
      <c r="D50" s="46"/>
      <c r="E50" s="47"/>
      <c r="F50" s="35"/>
      <c r="G50" s="33">
        <f t="shared" si="0"/>
        <v>0</v>
      </c>
    </row>
    <row r="51" spans="1:7" ht="36.75" customHeight="1">
      <c r="A51" s="45" t="s">
        <v>211</v>
      </c>
      <c r="B51" s="41" t="s">
        <v>63</v>
      </c>
      <c r="C51" s="42" t="s">
        <v>24</v>
      </c>
      <c r="D51" s="46" t="s">
        <v>64</v>
      </c>
      <c r="E51" s="47">
        <v>1</v>
      </c>
      <c r="F51" s="35"/>
      <c r="G51" s="33">
        <f t="shared" si="0"/>
        <v>0</v>
      </c>
    </row>
    <row r="52" spans="1:7" ht="27" customHeight="1">
      <c r="A52" s="45" t="s">
        <v>212</v>
      </c>
      <c r="B52" s="41" t="s">
        <v>65</v>
      </c>
      <c r="C52" s="42" t="s">
        <v>1</v>
      </c>
      <c r="D52" s="46"/>
      <c r="E52" s="47"/>
      <c r="F52" s="35"/>
      <c r="G52" s="33">
        <f t="shared" si="0"/>
        <v>0</v>
      </c>
    </row>
    <row r="53" spans="1:7" ht="39" customHeight="1">
      <c r="A53" s="45" t="s">
        <v>213</v>
      </c>
      <c r="B53" s="41" t="s">
        <v>66</v>
      </c>
      <c r="C53" s="42" t="s">
        <v>17</v>
      </c>
      <c r="D53" s="46" t="s">
        <v>67</v>
      </c>
      <c r="E53" s="47">
        <v>420</v>
      </c>
      <c r="F53" s="35"/>
      <c r="G53" s="33">
        <f t="shared" si="0"/>
        <v>0</v>
      </c>
    </row>
    <row r="54" spans="1:7" ht="37.5" customHeight="1">
      <c r="A54" s="45" t="s">
        <v>214</v>
      </c>
      <c r="B54" s="41" t="s">
        <v>68</v>
      </c>
      <c r="C54" s="42" t="s">
        <v>17</v>
      </c>
      <c r="D54" s="46" t="s">
        <v>67</v>
      </c>
      <c r="E54" s="47">
        <v>504</v>
      </c>
      <c r="F54" s="35"/>
      <c r="G54" s="33">
        <f t="shared" si="0"/>
        <v>0</v>
      </c>
    </row>
    <row r="55" spans="1:7" ht="39" customHeight="1">
      <c r="A55" s="45" t="s">
        <v>215</v>
      </c>
      <c r="B55" s="41" t="s">
        <v>69</v>
      </c>
      <c r="C55" s="42" t="s">
        <v>17</v>
      </c>
      <c r="D55" s="46" t="s">
        <v>67</v>
      </c>
      <c r="E55" s="47">
        <v>504</v>
      </c>
      <c r="F55" s="35"/>
      <c r="G55" s="33">
        <f t="shared" si="0"/>
        <v>0</v>
      </c>
    </row>
    <row r="56" spans="1:7" ht="39.75" customHeight="1">
      <c r="A56" s="45" t="s">
        <v>216</v>
      </c>
      <c r="B56" s="41" t="s">
        <v>70</v>
      </c>
      <c r="C56" s="42" t="s">
        <v>17</v>
      </c>
      <c r="D56" s="46" t="s">
        <v>67</v>
      </c>
      <c r="E56" s="47">
        <v>470.40000000000003</v>
      </c>
      <c r="F56" s="35"/>
      <c r="G56" s="33">
        <f t="shared" si="0"/>
        <v>0</v>
      </c>
    </row>
    <row r="57" spans="1:7" ht="41.25" customHeight="1">
      <c r="A57" s="45" t="s">
        <v>217</v>
      </c>
      <c r="B57" s="41" t="s">
        <v>71</v>
      </c>
      <c r="C57" s="42" t="s">
        <v>17</v>
      </c>
      <c r="D57" s="46" t="s">
        <v>67</v>
      </c>
      <c r="E57" s="47">
        <v>10</v>
      </c>
      <c r="F57" s="35"/>
      <c r="G57" s="33">
        <f t="shared" si="0"/>
        <v>0</v>
      </c>
    </row>
    <row r="58" spans="1:7" ht="23.25" customHeight="1">
      <c r="A58" s="45" t="s">
        <v>200</v>
      </c>
      <c r="B58" s="41" t="s">
        <v>72</v>
      </c>
      <c r="C58" s="42" t="s">
        <v>1</v>
      </c>
      <c r="D58" s="46"/>
      <c r="E58" s="47"/>
      <c r="F58" s="35"/>
      <c r="G58" s="33">
        <f t="shared" si="0"/>
        <v>0</v>
      </c>
    </row>
    <row r="59" spans="1:7" ht="22.5" customHeight="1">
      <c r="A59" s="45" t="s">
        <v>218</v>
      </c>
      <c r="B59" s="41" t="s">
        <v>73</v>
      </c>
      <c r="C59" s="42" t="s">
        <v>24</v>
      </c>
      <c r="D59" s="46" t="s">
        <v>74</v>
      </c>
      <c r="E59" s="47">
        <v>65</v>
      </c>
      <c r="F59" s="35"/>
      <c r="G59" s="33">
        <f t="shared" si="0"/>
        <v>0</v>
      </c>
    </row>
    <row r="60" spans="1:7" ht="22.5" customHeight="1">
      <c r="A60" s="45" t="s">
        <v>219</v>
      </c>
      <c r="B60" s="41" t="s">
        <v>75</v>
      </c>
      <c r="C60" s="42" t="s">
        <v>24</v>
      </c>
      <c r="D60" s="46"/>
      <c r="E60" s="47">
        <v>10</v>
      </c>
      <c r="F60" s="35"/>
      <c r="G60" s="33">
        <f t="shared" si="0"/>
        <v>0</v>
      </c>
    </row>
    <row r="61" spans="1:7" ht="22.5" customHeight="1">
      <c r="A61" s="45" t="s">
        <v>201</v>
      </c>
      <c r="B61" s="41" t="s">
        <v>76</v>
      </c>
      <c r="C61" s="42" t="s">
        <v>14</v>
      </c>
      <c r="D61" s="46"/>
      <c r="E61" s="47">
        <v>1</v>
      </c>
      <c r="F61" s="35"/>
      <c r="G61" s="33">
        <f t="shared" si="0"/>
        <v>0</v>
      </c>
    </row>
    <row r="62" spans="1:7" ht="22.5" customHeight="1">
      <c r="A62" s="48" t="s">
        <v>192</v>
      </c>
      <c r="B62" s="41" t="s">
        <v>77</v>
      </c>
      <c r="C62" s="42" t="s">
        <v>78</v>
      </c>
      <c r="D62" s="46" t="s">
        <v>79</v>
      </c>
      <c r="E62" s="47">
        <v>1</v>
      </c>
      <c r="F62" s="35"/>
      <c r="G62" s="33">
        <f t="shared" si="0"/>
        <v>0</v>
      </c>
    </row>
    <row r="63" spans="1:7" ht="24.75" customHeight="1">
      <c r="A63" s="45" t="s">
        <v>198</v>
      </c>
      <c r="B63" s="41" t="s">
        <v>80</v>
      </c>
      <c r="C63" s="42" t="s">
        <v>14</v>
      </c>
      <c r="D63" s="46"/>
      <c r="E63" s="47">
        <v>1</v>
      </c>
      <c r="F63" s="35"/>
      <c r="G63" s="33">
        <f t="shared" si="0"/>
        <v>0</v>
      </c>
    </row>
    <row r="64" spans="1:7" ht="22.5" customHeight="1">
      <c r="A64" s="45" t="s">
        <v>204</v>
      </c>
      <c r="B64" s="41" t="s">
        <v>81</v>
      </c>
      <c r="C64" s="42" t="s">
        <v>78</v>
      </c>
      <c r="D64" s="46"/>
      <c r="E64" s="47">
        <v>1</v>
      </c>
      <c r="F64" s="35"/>
      <c r="G64" s="33">
        <f t="shared" si="0"/>
        <v>0</v>
      </c>
    </row>
    <row r="65" spans="1:7" ht="22.5" customHeight="1">
      <c r="A65" s="45" t="s">
        <v>205</v>
      </c>
      <c r="B65" s="41" t="s">
        <v>82</v>
      </c>
      <c r="C65" s="42" t="s">
        <v>26</v>
      </c>
      <c r="D65" s="46"/>
      <c r="E65" s="47">
        <v>1</v>
      </c>
      <c r="F65" s="35"/>
      <c r="G65" s="33">
        <f t="shared" si="0"/>
        <v>0</v>
      </c>
    </row>
    <row r="66" spans="1:7" ht="22.5" customHeight="1">
      <c r="A66" s="45" t="s">
        <v>206</v>
      </c>
      <c r="B66" s="41" t="s">
        <v>83</v>
      </c>
      <c r="C66" s="42" t="s">
        <v>26</v>
      </c>
      <c r="D66" s="46"/>
      <c r="E66" s="47">
        <v>1</v>
      </c>
      <c r="F66" s="35"/>
      <c r="G66" s="33">
        <f t="shared" si="0"/>
        <v>0</v>
      </c>
    </row>
    <row r="67" spans="1:7" ht="22.5" customHeight="1">
      <c r="A67" s="45" t="s">
        <v>197</v>
      </c>
      <c r="B67" s="41" t="s">
        <v>84</v>
      </c>
      <c r="C67" s="42" t="s">
        <v>24</v>
      </c>
      <c r="D67" s="46"/>
      <c r="E67" s="47">
        <v>10</v>
      </c>
      <c r="F67" s="35"/>
      <c r="G67" s="33">
        <f t="shared" si="0"/>
        <v>0</v>
      </c>
    </row>
    <row r="68" spans="1:7" ht="38.25" customHeight="1">
      <c r="A68" s="45" t="s">
        <v>220</v>
      </c>
      <c r="B68" s="41" t="s">
        <v>85</v>
      </c>
      <c r="C68" s="42" t="s">
        <v>37</v>
      </c>
      <c r="D68" s="46" t="s">
        <v>86</v>
      </c>
      <c r="E68" s="47">
        <v>1</v>
      </c>
      <c r="F68" s="35"/>
      <c r="G68" s="33">
        <f t="shared" si="0"/>
        <v>0</v>
      </c>
    </row>
    <row r="69" spans="1:7" ht="25.5" customHeight="1">
      <c r="A69" s="45" t="s">
        <v>221</v>
      </c>
      <c r="B69" s="41" t="s">
        <v>87</v>
      </c>
      <c r="C69" s="42"/>
      <c r="D69" s="46"/>
      <c r="E69" s="47"/>
      <c r="F69" s="35"/>
      <c r="G69" s="33">
        <f t="shared" si="0"/>
        <v>0</v>
      </c>
    </row>
    <row r="70" spans="1:7" ht="39" customHeight="1">
      <c r="A70" s="45" t="s">
        <v>222</v>
      </c>
      <c r="B70" s="41" t="s">
        <v>88</v>
      </c>
      <c r="C70" s="42" t="s">
        <v>26</v>
      </c>
      <c r="D70" s="46" t="s">
        <v>89</v>
      </c>
      <c r="E70" s="47">
        <v>10</v>
      </c>
      <c r="F70" s="35"/>
      <c r="G70" s="33">
        <f t="shared" si="0"/>
        <v>0</v>
      </c>
    </row>
    <row r="71" spans="1:7" ht="38.25" customHeight="1">
      <c r="A71" s="45" t="s">
        <v>223</v>
      </c>
      <c r="B71" s="41" t="s">
        <v>90</v>
      </c>
      <c r="C71" s="42" t="s">
        <v>26</v>
      </c>
      <c r="D71" s="46" t="s">
        <v>91</v>
      </c>
      <c r="E71" s="47">
        <v>10</v>
      </c>
      <c r="F71" s="35"/>
      <c r="G71" s="33">
        <f t="shared" si="0"/>
        <v>0</v>
      </c>
    </row>
    <row r="72" spans="1:7" ht="63">
      <c r="A72" s="40" t="s">
        <v>224</v>
      </c>
      <c r="B72" s="41" t="s">
        <v>92</v>
      </c>
      <c r="C72" s="42" t="s">
        <v>26</v>
      </c>
      <c r="D72" s="46" t="s">
        <v>93</v>
      </c>
      <c r="E72" s="47">
        <v>10</v>
      </c>
      <c r="F72" s="35"/>
      <c r="G72" s="33">
        <f aca="true" t="shared" si="1" ref="G72:G120">ROUND(E72*F72,2)</f>
        <v>0</v>
      </c>
    </row>
    <row r="73" spans="1:7" ht="28.5" customHeight="1">
      <c r="A73" s="45" t="s">
        <v>225</v>
      </c>
      <c r="B73" s="41" t="s">
        <v>94</v>
      </c>
      <c r="C73" s="42" t="s">
        <v>26</v>
      </c>
      <c r="D73" s="46"/>
      <c r="E73" s="47">
        <v>30</v>
      </c>
      <c r="F73" s="35"/>
      <c r="G73" s="33">
        <f t="shared" si="1"/>
        <v>0</v>
      </c>
    </row>
    <row r="74" spans="1:7" ht="22.5" customHeight="1">
      <c r="A74" s="40" t="s">
        <v>95</v>
      </c>
      <c r="B74" s="41" t="s">
        <v>96</v>
      </c>
      <c r="C74" s="42" t="s">
        <v>1</v>
      </c>
      <c r="D74" s="46"/>
      <c r="E74" s="47"/>
      <c r="F74" s="35"/>
      <c r="G74" s="33">
        <f t="shared" si="1"/>
        <v>0</v>
      </c>
    </row>
    <row r="75" spans="1:7" ht="30.75" customHeight="1">
      <c r="A75" s="40" t="s">
        <v>12</v>
      </c>
      <c r="B75" s="41" t="s">
        <v>97</v>
      </c>
      <c r="C75" s="42" t="s">
        <v>24</v>
      </c>
      <c r="D75" s="46" t="s">
        <v>98</v>
      </c>
      <c r="E75" s="47">
        <v>100.8</v>
      </c>
      <c r="F75" s="35"/>
      <c r="G75" s="33">
        <f t="shared" si="1"/>
        <v>0</v>
      </c>
    </row>
    <row r="76" spans="1:7" ht="36.75" customHeight="1">
      <c r="A76" s="45" t="s">
        <v>177</v>
      </c>
      <c r="B76" s="41" t="s">
        <v>99</v>
      </c>
      <c r="C76" s="42" t="s">
        <v>24</v>
      </c>
      <c r="D76" s="46" t="s">
        <v>302</v>
      </c>
      <c r="E76" s="47">
        <v>100</v>
      </c>
      <c r="F76" s="35"/>
      <c r="G76" s="33">
        <f t="shared" si="1"/>
        <v>0</v>
      </c>
    </row>
    <row r="77" spans="1:7" ht="39.75" customHeight="1">
      <c r="A77" s="45" t="s">
        <v>178</v>
      </c>
      <c r="B77" s="41" t="s">
        <v>100</v>
      </c>
      <c r="C77" s="42" t="s">
        <v>24</v>
      </c>
      <c r="D77" s="46" t="s">
        <v>303</v>
      </c>
      <c r="E77" s="47">
        <v>100</v>
      </c>
      <c r="F77" s="35"/>
      <c r="G77" s="33">
        <f t="shared" si="1"/>
        <v>0</v>
      </c>
    </row>
    <row r="78" spans="1:7" ht="30" customHeight="1">
      <c r="A78" s="45" t="s">
        <v>304</v>
      </c>
      <c r="B78" s="41" t="s">
        <v>101</v>
      </c>
      <c r="C78" s="42" t="s">
        <v>24</v>
      </c>
      <c r="D78" s="46" t="s">
        <v>102</v>
      </c>
      <c r="E78" s="47">
        <v>100</v>
      </c>
      <c r="F78" s="35"/>
      <c r="G78" s="33">
        <f t="shared" si="1"/>
        <v>0</v>
      </c>
    </row>
    <row r="79" spans="1:7" ht="22.5" customHeight="1">
      <c r="A79" s="40" t="s">
        <v>103</v>
      </c>
      <c r="B79" s="41" t="s">
        <v>104</v>
      </c>
      <c r="C79" s="42" t="s">
        <v>1</v>
      </c>
      <c r="D79" s="46"/>
      <c r="E79" s="47"/>
      <c r="F79" s="35"/>
      <c r="G79" s="33">
        <f t="shared" si="1"/>
        <v>0</v>
      </c>
    </row>
    <row r="80" spans="1:7" ht="41.25" customHeight="1">
      <c r="A80" s="40" t="s">
        <v>12</v>
      </c>
      <c r="B80" s="41" t="s">
        <v>105</v>
      </c>
      <c r="C80" s="42" t="s">
        <v>106</v>
      </c>
      <c r="D80" s="46" t="s">
        <v>107</v>
      </c>
      <c r="E80" s="47">
        <v>1</v>
      </c>
      <c r="F80" s="35"/>
      <c r="G80" s="33">
        <f t="shared" si="1"/>
        <v>0</v>
      </c>
    </row>
    <row r="81" spans="1:7" ht="31.5" customHeight="1">
      <c r="A81" s="40" t="s">
        <v>16</v>
      </c>
      <c r="B81" s="41" t="s">
        <v>108</v>
      </c>
      <c r="C81" s="42" t="s">
        <v>106</v>
      </c>
      <c r="D81" s="46" t="s">
        <v>109</v>
      </c>
      <c r="E81" s="47">
        <v>146</v>
      </c>
      <c r="F81" s="35"/>
      <c r="G81" s="33">
        <f t="shared" si="1"/>
        <v>0</v>
      </c>
    </row>
    <row r="82" spans="1:7" ht="30" customHeight="1">
      <c r="A82" s="40" t="s">
        <v>110</v>
      </c>
      <c r="B82" s="41" t="s">
        <v>111</v>
      </c>
      <c r="C82" s="42" t="s">
        <v>15</v>
      </c>
      <c r="D82" s="46" t="s">
        <v>305</v>
      </c>
      <c r="E82" s="47">
        <v>1000</v>
      </c>
      <c r="F82" s="35"/>
      <c r="G82" s="33">
        <f t="shared" si="1"/>
        <v>0</v>
      </c>
    </row>
    <row r="83" spans="1:7" ht="30" customHeight="1">
      <c r="A83" s="49" t="s">
        <v>49</v>
      </c>
      <c r="B83" s="46" t="s">
        <v>112</v>
      </c>
      <c r="C83" s="43" t="s">
        <v>15</v>
      </c>
      <c r="D83" s="46" t="s">
        <v>306</v>
      </c>
      <c r="E83" s="50">
        <v>133</v>
      </c>
      <c r="F83" s="35"/>
      <c r="G83" s="33">
        <f t="shared" si="1"/>
        <v>0</v>
      </c>
    </row>
    <row r="84" spans="1:7" s="2" customFormat="1" ht="30" customHeight="1">
      <c r="A84" s="45" t="s">
        <v>40</v>
      </c>
      <c r="B84" s="41" t="s">
        <v>113</v>
      </c>
      <c r="C84" s="42" t="s">
        <v>14</v>
      </c>
      <c r="D84" s="46" t="s">
        <v>300</v>
      </c>
      <c r="E84" s="47">
        <v>193</v>
      </c>
      <c r="F84" s="35"/>
      <c r="G84" s="33">
        <f t="shared" si="1"/>
        <v>0</v>
      </c>
    </row>
    <row r="85" spans="1:7" ht="22.5" customHeight="1">
      <c r="A85" s="45" t="s">
        <v>200</v>
      </c>
      <c r="B85" s="41" t="s">
        <v>152</v>
      </c>
      <c r="C85" s="42" t="s">
        <v>148</v>
      </c>
      <c r="D85" s="46" t="s">
        <v>300</v>
      </c>
      <c r="E85" s="47">
        <v>582.4</v>
      </c>
      <c r="F85" s="35"/>
      <c r="G85" s="33">
        <f t="shared" si="1"/>
        <v>0</v>
      </c>
    </row>
    <row r="86" spans="1:7" ht="22.5" customHeight="1">
      <c r="A86" s="40" t="s">
        <v>114</v>
      </c>
      <c r="B86" s="41" t="s">
        <v>115</v>
      </c>
      <c r="C86" s="42" t="s">
        <v>1</v>
      </c>
      <c r="D86" s="46"/>
      <c r="E86" s="47"/>
      <c r="F86" s="35"/>
      <c r="G86" s="33">
        <f t="shared" si="1"/>
        <v>0</v>
      </c>
    </row>
    <row r="87" spans="1:7" ht="22.5" customHeight="1">
      <c r="A87" s="51" t="s">
        <v>161</v>
      </c>
      <c r="B87" s="46" t="s">
        <v>153</v>
      </c>
      <c r="C87" s="43"/>
      <c r="D87" s="46"/>
      <c r="E87" s="47"/>
      <c r="F87" s="35"/>
      <c r="G87" s="33">
        <f t="shared" si="1"/>
        <v>0</v>
      </c>
    </row>
    <row r="88" spans="1:7" ht="22.5" customHeight="1">
      <c r="A88" s="51" t="s">
        <v>162</v>
      </c>
      <c r="B88" s="46" t="s">
        <v>154</v>
      </c>
      <c r="C88" s="43" t="s">
        <v>155</v>
      </c>
      <c r="D88" s="46" t="s">
        <v>307</v>
      </c>
      <c r="E88" s="47">
        <v>10</v>
      </c>
      <c r="F88" s="35"/>
      <c r="G88" s="33">
        <f t="shared" si="1"/>
        <v>0</v>
      </c>
    </row>
    <row r="89" spans="1:7" ht="22.5" customHeight="1">
      <c r="A89" s="51" t="s">
        <v>163</v>
      </c>
      <c r="B89" s="46" t="s">
        <v>187</v>
      </c>
      <c r="C89" s="43" t="s">
        <v>156</v>
      </c>
      <c r="D89" s="46"/>
      <c r="E89" s="47">
        <v>100</v>
      </c>
      <c r="F89" s="35"/>
      <c r="G89" s="33">
        <f t="shared" si="1"/>
        <v>0</v>
      </c>
    </row>
    <row r="90" spans="1:7" ht="22.5" customHeight="1">
      <c r="A90" s="51" t="s">
        <v>164</v>
      </c>
      <c r="B90" s="46" t="s">
        <v>157</v>
      </c>
      <c r="C90" s="43"/>
      <c r="D90" s="46" t="s">
        <v>169</v>
      </c>
      <c r="E90" s="47"/>
      <c r="F90" s="35"/>
      <c r="G90" s="33">
        <f t="shared" si="1"/>
        <v>0</v>
      </c>
    </row>
    <row r="91" spans="1:7" ht="22.5" customHeight="1">
      <c r="A91" s="51" t="s">
        <v>158</v>
      </c>
      <c r="B91" s="46" t="s">
        <v>159</v>
      </c>
      <c r="C91" s="43" t="s">
        <v>155</v>
      </c>
      <c r="D91" s="46"/>
      <c r="E91" s="47">
        <v>10</v>
      </c>
      <c r="F91" s="35"/>
      <c r="G91" s="33">
        <f t="shared" si="1"/>
        <v>0</v>
      </c>
    </row>
    <row r="92" spans="1:7" ht="22.5" customHeight="1">
      <c r="A92" s="51" t="s">
        <v>160</v>
      </c>
      <c r="B92" s="46" t="s">
        <v>187</v>
      </c>
      <c r="C92" s="43" t="s">
        <v>156</v>
      </c>
      <c r="D92" s="46"/>
      <c r="E92" s="47">
        <v>100</v>
      </c>
      <c r="F92" s="35"/>
      <c r="G92" s="33">
        <f t="shared" si="1"/>
        <v>0</v>
      </c>
    </row>
    <row r="93" spans="1:7" ht="22.5" customHeight="1">
      <c r="A93" s="40" t="s">
        <v>116</v>
      </c>
      <c r="B93" s="41" t="s">
        <v>117</v>
      </c>
      <c r="C93" s="42" t="s">
        <v>1</v>
      </c>
      <c r="D93" s="46"/>
      <c r="E93" s="47"/>
      <c r="F93" s="35"/>
      <c r="G93" s="33">
        <f t="shared" si="1"/>
        <v>0</v>
      </c>
    </row>
    <row r="94" spans="1:7" ht="22.5" customHeight="1">
      <c r="A94" s="40" t="s">
        <v>12</v>
      </c>
      <c r="B94" s="41" t="s">
        <v>118</v>
      </c>
      <c r="C94" s="42" t="s">
        <v>26</v>
      </c>
      <c r="D94" s="46"/>
      <c r="E94" s="47">
        <v>10</v>
      </c>
      <c r="F94" s="35"/>
      <c r="G94" s="33">
        <f t="shared" si="1"/>
        <v>0</v>
      </c>
    </row>
    <row r="95" spans="1:7" ht="22.5" customHeight="1">
      <c r="A95" s="40" t="s">
        <v>16</v>
      </c>
      <c r="B95" s="41" t="s">
        <v>119</v>
      </c>
      <c r="C95" s="42" t="s">
        <v>26</v>
      </c>
      <c r="D95" s="46"/>
      <c r="E95" s="47">
        <v>342</v>
      </c>
      <c r="F95" s="35"/>
      <c r="G95" s="33">
        <f t="shared" si="1"/>
        <v>0</v>
      </c>
    </row>
    <row r="96" spans="1:7" ht="22.5" customHeight="1">
      <c r="A96" s="45" t="s">
        <v>281</v>
      </c>
      <c r="B96" s="41" t="s">
        <v>149</v>
      </c>
      <c r="C96" s="42" t="s">
        <v>148</v>
      </c>
      <c r="D96" s="46"/>
      <c r="E96" s="47">
        <v>160</v>
      </c>
      <c r="F96" s="35"/>
      <c r="G96" s="33">
        <f t="shared" si="1"/>
        <v>0</v>
      </c>
    </row>
    <row r="97" spans="1:7" ht="22.5" customHeight="1">
      <c r="A97" s="40" t="s">
        <v>18</v>
      </c>
      <c r="B97" s="41" t="s">
        <v>120</v>
      </c>
      <c r="C97" s="42" t="s">
        <v>15</v>
      </c>
      <c r="D97" s="46"/>
      <c r="E97" s="47">
        <v>193</v>
      </c>
      <c r="F97" s="35"/>
      <c r="G97" s="33">
        <f t="shared" si="1"/>
        <v>0</v>
      </c>
    </row>
    <row r="98" spans="1:7" ht="22.5" customHeight="1">
      <c r="A98" s="45" t="s">
        <v>186</v>
      </c>
      <c r="B98" s="41" t="s">
        <v>121</v>
      </c>
      <c r="C98" s="42" t="s">
        <v>15</v>
      </c>
      <c r="D98" s="46"/>
      <c r="E98" s="47">
        <v>10</v>
      </c>
      <c r="F98" s="35"/>
      <c r="G98" s="33">
        <f t="shared" si="1"/>
        <v>0</v>
      </c>
    </row>
    <row r="99" spans="1:7" ht="34.5" customHeight="1">
      <c r="A99" s="45" t="s">
        <v>199</v>
      </c>
      <c r="B99" s="41" t="s">
        <v>188</v>
      </c>
      <c r="C99" s="42" t="s">
        <v>57</v>
      </c>
      <c r="D99" s="46" t="s">
        <v>319</v>
      </c>
      <c r="E99" s="47">
        <v>6</v>
      </c>
      <c r="F99" s="35"/>
      <c r="G99" s="33">
        <f t="shared" si="1"/>
        <v>0</v>
      </c>
    </row>
    <row r="100" spans="1:7" ht="22.5" customHeight="1">
      <c r="A100" s="45" t="s">
        <v>200</v>
      </c>
      <c r="B100" s="41" t="s">
        <v>122</v>
      </c>
      <c r="C100" s="42" t="s">
        <v>26</v>
      </c>
      <c r="D100" s="46" t="s">
        <v>189</v>
      </c>
      <c r="E100" s="47">
        <v>1</v>
      </c>
      <c r="F100" s="35"/>
      <c r="G100" s="33">
        <f t="shared" si="1"/>
        <v>0</v>
      </c>
    </row>
    <row r="101" spans="1:7" ht="22.5" customHeight="1">
      <c r="A101" s="45" t="s">
        <v>201</v>
      </c>
      <c r="B101" s="41" t="s">
        <v>308</v>
      </c>
      <c r="C101" s="42"/>
      <c r="D101" s="46"/>
      <c r="E101" s="47"/>
      <c r="F101" s="35"/>
      <c r="G101" s="33">
        <f t="shared" si="1"/>
        <v>0</v>
      </c>
    </row>
    <row r="102" spans="1:7" ht="48.75" customHeight="1">
      <c r="A102" s="45" t="s">
        <v>190</v>
      </c>
      <c r="B102" s="41" t="s">
        <v>128</v>
      </c>
      <c r="C102" s="42" t="s">
        <v>26</v>
      </c>
      <c r="D102" s="46" t="s">
        <v>123</v>
      </c>
      <c r="E102" s="47">
        <v>43</v>
      </c>
      <c r="F102" s="35"/>
      <c r="G102" s="33">
        <f t="shared" si="1"/>
        <v>0</v>
      </c>
    </row>
    <row r="103" spans="1:7" ht="28.5" customHeight="1">
      <c r="A103" s="45" t="s">
        <v>202</v>
      </c>
      <c r="B103" s="41" t="s">
        <v>129</v>
      </c>
      <c r="C103" s="42" t="s">
        <v>26</v>
      </c>
      <c r="D103" s="46" t="s">
        <v>125</v>
      </c>
      <c r="E103" s="47">
        <v>1</v>
      </c>
      <c r="F103" s="35"/>
      <c r="G103" s="33">
        <f t="shared" si="1"/>
        <v>0</v>
      </c>
    </row>
    <row r="104" spans="1:7" ht="68.25" customHeight="1">
      <c r="A104" s="45" t="s">
        <v>191</v>
      </c>
      <c r="B104" s="41" t="s">
        <v>127</v>
      </c>
      <c r="C104" s="42" t="s">
        <v>26</v>
      </c>
      <c r="D104" s="46" t="s">
        <v>170</v>
      </c>
      <c r="E104" s="47">
        <v>1</v>
      </c>
      <c r="F104" s="35"/>
      <c r="G104" s="33">
        <f t="shared" si="1"/>
        <v>0</v>
      </c>
    </row>
    <row r="105" spans="1:7" ht="25.5" customHeight="1">
      <c r="A105" s="45" t="s">
        <v>192</v>
      </c>
      <c r="B105" s="41" t="s">
        <v>132</v>
      </c>
      <c r="C105" s="42" t="s">
        <v>1</v>
      </c>
      <c r="D105" s="46" t="s">
        <v>207</v>
      </c>
      <c r="E105" s="47"/>
      <c r="F105" s="35"/>
      <c r="G105" s="33">
        <f t="shared" si="1"/>
        <v>0</v>
      </c>
    </row>
    <row r="106" spans="1:7" ht="22.5" customHeight="1">
      <c r="A106" s="45" t="s">
        <v>203</v>
      </c>
      <c r="B106" s="41" t="s">
        <v>130</v>
      </c>
      <c r="C106" s="42" t="s">
        <v>26</v>
      </c>
      <c r="D106" s="46" t="s">
        <v>208</v>
      </c>
      <c r="E106" s="47">
        <v>1</v>
      </c>
      <c r="F106" s="35"/>
      <c r="G106" s="33">
        <f t="shared" si="1"/>
        <v>0</v>
      </c>
    </row>
    <row r="107" spans="1:7" ht="22.5" customHeight="1">
      <c r="A107" s="45" t="s">
        <v>27</v>
      </c>
      <c r="B107" s="41" t="s">
        <v>131</v>
      </c>
      <c r="C107" s="42" t="s">
        <v>26</v>
      </c>
      <c r="D107" s="46"/>
      <c r="E107" s="47">
        <v>1</v>
      </c>
      <c r="F107" s="35"/>
      <c r="G107" s="33">
        <f t="shared" si="1"/>
        <v>0</v>
      </c>
    </row>
    <row r="108" spans="1:7" ht="22.5" customHeight="1">
      <c r="A108" s="45" t="s">
        <v>193</v>
      </c>
      <c r="B108" s="41" t="s">
        <v>133</v>
      </c>
      <c r="C108" s="42" t="s">
        <v>17</v>
      </c>
      <c r="D108" s="46"/>
      <c r="E108" s="47">
        <v>10</v>
      </c>
      <c r="F108" s="35"/>
      <c r="G108" s="33">
        <f t="shared" si="1"/>
        <v>0</v>
      </c>
    </row>
    <row r="109" spans="1:7" ht="22.5" customHeight="1">
      <c r="A109" s="45" t="s">
        <v>194</v>
      </c>
      <c r="B109" s="41" t="s">
        <v>134</v>
      </c>
      <c r="C109" s="42" t="s">
        <v>26</v>
      </c>
      <c r="D109" s="46"/>
      <c r="E109" s="47">
        <v>1</v>
      </c>
      <c r="F109" s="35"/>
      <c r="G109" s="33">
        <f t="shared" si="1"/>
        <v>0</v>
      </c>
    </row>
    <row r="110" spans="1:7" ht="30" customHeight="1">
      <c r="A110" s="45" t="s">
        <v>198</v>
      </c>
      <c r="B110" s="41" t="s">
        <v>135</v>
      </c>
      <c r="C110" s="42" t="s">
        <v>1</v>
      </c>
      <c r="D110" s="46" t="s">
        <v>207</v>
      </c>
      <c r="E110" s="47"/>
      <c r="F110" s="35"/>
      <c r="G110" s="33">
        <f t="shared" si="1"/>
        <v>0</v>
      </c>
    </row>
    <row r="111" spans="1:7" ht="22.5" customHeight="1">
      <c r="A111" s="45" t="s">
        <v>195</v>
      </c>
      <c r="B111" s="41" t="s">
        <v>130</v>
      </c>
      <c r="C111" s="42" t="s">
        <v>26</v>
      </c>
      <c r="D111" s="46" t="s">
        <v>208</v>
      </c>
      <c r="E111" s="47">
        <v>1</v>
      </c>
      <c r="F111" s="35"/>
      <c r="G111" s="33">
        <f t="shared" si="1"/>
        <v>0</v>
      </c>
    </row>
    <row r="112" spans="1:7" ht="22.5" customHeight="1">
      <c r="A112" s="45" t="s">
        <v>124</v>
      </c>
      <c r="B112" s="41" t="s">
        <v>131</v>
      </c>
      <c r="C112" s="42" t="s">
        <v>26</v>
      </c>
      <c r="D112" s="46"/>
      <c r="E112" s="47">
        <v>1</v>
      </c>
      <c r="F112" s="35"/>
      <c r="G112" s="33">
        <f t="shared" si="1"/>
        <v>0</v>
      </c>
    </row>
    <row r="113" spans="1:7" ht="22.5" customHeight="1">
      <c r="A113" s="45" t="s">
        <v>126</v>
      </c>
      <c r="B113" s="41" t="s">
        <v>133</v>
      </c>
      <c r="C113" s="42" t="s">
        <v>17</v>
      </c>
      <c r="D113" s="46"/>
      <c r="E113" s="47">
        <v>10</v>
      </c>
      <c r="F113" s="35"/>
      <c r="G113" s="33">
        <f t="shared" si="1"/>
        <v>0</v>
      </c>
    </row>
    <row r="114" spans="1:7" ht="22.5" customHeight="1">
      <c r="A114" s="45" t="s">
        <v>196</v>
      </c>
      <c r="B114" s="41" t="s">
        <v>134</v>
      </c>
      <c r="C114" s="42" t="s">
        <v>26</v>
      </c>
      <c r="D114" s="46"/>
      <c r="E114" s="47">
        <v>1</v>
      </c>
      <c r="F114" s="35"/>
      <c r="G114" s="33">
        <f t="shared" si="1"/>
        <v>0</v>
      </c>
    </row>
    <row r="115" spans="1:7" ht="22.5" customHeight="1">
      <c r="A115" s="45" t="s">
        <v>204</v>
      </c>
      <c r="B115" s="41" t="s">
        <v>309</v>
      </c>
      <c r="C115" s="42" t="s">
        <v>1</v>
      </c>
      <c r="D115" s="46"/>
      <c r="E115" s="47"/>
      <c r="F115" s="35"/>
      <c r="G115" s="33">
        <f t="shared" si="1"/>
        <v>0</v>
      </c>
    </row>
    <row r="116" spans="1:7" ht="22.5" customHeight="1">
      <c r="A116" s="45" t="s">
        <v>310</v>
      </c>
      <c r="B116" s="41" t="s">
        <v>311</v>
      </c>
      <c r="C116" s="42" t="s">
        <v>24</v>
      </c>
      <c r="D116" s="46" t="s">
        <v>312</v>
      </c>
      <c r="E116" s="47">
        <v>100</v>
      </c>
      <c r="F116" s="35"/>
      <c r="G116" s="33">
        <f t="shared" si="1"/>
        <v>0</v>
      </c>
    </row>
    <row r="117" spans="1:7" ht="22.5" customHeight="1">
      <c r="A117" s="45" t="s">
        <v>205</v>
      </c>
      <c r="B117" s="41" t="s">
        <v>136</v>
      </c>
      <c r="C117" s="42" t="s">
        <v>24</v>
      </c>
      <c r="D117" s="46"/>
      <c r="E117" s="47">
        <v>1832</v>
      </c>
      <c r="F117" s="35"/>
      <c r="G117" s="33">
        <f t="shared" si="1"/>
        <v>0</v>
      </c>
    </row>
    <row r="118" spans="1:7" ht="22.5" customHeight="1">
      <c r="A118" s="45" t="s">
        <v>206</v>
      </c>
      <c r="B118" s="41" t="s">
        <v>137</v>
      </c>
      <c r="C118" s="42" t="s">
        <v>24</v>
      </c>
      <c r="D118" s="46"/>
      <c r="E118" s="47">
        <v>10</v>
      </c>
      <c r="F118" s="35"/>
      <c r="G118" s="33">
        <f t="shared" si="1"/>
        <v>0</v>
      </c>
    </row>
    <row r="119" spans="1:7" ht="36" customHeight="1">
      <c r="A119" s="45" t="s">
        <v>197</v>
      </c>
      <c r="B119" s="41" t="s">
        <v>138</v>
      </c>
      <c r="C119" s="42" t="s">
        <v>24</v>
      </c>
      <c r="D119" s="46" t="s">
        <v>313</v>
      </c>
      <c r="E119" s="47">
        <v>2439</v>
      </c>
      <c r="F119" s="35"/>
      <c r="G119" s="33">
        <f t="shared" si="1"/>
        <v>0</v>
      </c>
    </row>
    <row r="120" spans="1:7" ht="24" customHeight="1">
      <c r="A120" s="45" t="s">
        <v>220</v>
      </c>
      <c r="B120" s="41" t="s">
        <v>314</v>
      </c>
      <c r="C120" s="42" t="s">
        <v>315</v>
      </c>
      <c r="D120" s="46"/>
      <c r="E120" s="47">
        <v>1</v>
      </c>
      <c r="F120" s="35"/>
      <c r="G120" s="33">
        <f t="shared" si="1"/>
        <v>0</v>
      </c>
    </row>
    <row r="121" spans="1:7" ht="22.5" customHeight="1" thickBot="1">
      <c r="A121" s="64" t="s">
        <v>267</v>
      </c>
      <c r="B121" s="65"/>
      <c r="C121" s="65"/>
      <c r="D121" s="65"/>
      <c r="E121" s="65"/>
      <c r="F121" s="66"/>
      <c r="G121" s="27">
        <f>ROUND(SUM(G7:G120),2)</f>
        <v>0</v>
      </c>
    </row>
    <row r="633" ht="12.75">
      <c r="B633" t="s">
        <v>139</v>
      </c>
    </row>
    <row r="634" ht="12.75">
      <c r="B634" t="s">
        <v>140</v>
      </c>
    </row>
    <row r="635" ht="12.75">
      <c r="B635">
        <v>0</v>
      </c>
    </row>
    <row r="636" ht="12.75">
      <c r="B636">
        <v>0</v>
      </c>
    </row>
    <row r="637" ht="12.75">
      <c r="B637" t="s">
        <v>141</v>
      </c>
    </row>
    <row r="640" ht="12.75">
      <c r="B640">
        <v>0</v>
      </c>
    </row>
    <row r="641" ht="12.75">
      <c r="B641">
        <v>0</v>
      </c>
    </row>
    <row r="642" ht="12.75">
      <c r="B642">
        <v>0</v>
      </c>
    </row>
    <row r="666" ht="12.75">
      <c r="B666" t="s">
        <v>142</v>
      </c>
    </row>
    <row r="908" ht="12.75">
      <c r="B908" t="s">
        <v>143</v>
      </c>
    </row>
    <row r="909" ht="12.75">
      <c r="B909" t="s">
        <v>144</v>
      </c>
    </row>
    <row r="910" ht="12.75">
      <c r="B910" t="s">
        <v>145</v>
      </c>
    </row>
    <row r="911" ht="12.75">
      <c r="B911" t="s">
        <v>146</v>
      </c>
    </row>
    <row r="912" ht="12.75">
      <c r="B912" t="s">
        <v>146</v>
      </c>
    </row>
    <row r="913" ht="12.75">
      <c r="B913" t="s">
        <v>146</v>
      </c>
    </row>
    <row r="914" ht="12.75">
      <c r="B914" t="s">
        <v>146</v>
      </c>
    </row>
    <row r="915" ht="12.75">
      <c r="B915" t="s">
        <v>146</v>
      </c>
    </row>
    <row r="916" ht="12.75">
      <c r="B916" t="s">
        <v>146</v>
      </c>
    </row>
    <row r="917" ht="12.75">
      <c r="B917" t="s">
        <v>146</v>
      </c>
    </row>
    <row r="918" ht="12.75">
      <c r="B918" t="s">
        <v>146</v>
      </c>
    </row>
    <row r="919" ht="12.75">
      <c r="B919" t="s">
        <v>146</v>
      </c>
    </row>
    <row r="920" ht="12.75">
      <c r="B920" t="s">
        <v>146</v>
      </c>
    </row>
    <row r="921" ht="12.75">
      <c r="B921" t="s">
        <v>146</v>
      </c>
    </row>
    <row r="922" ht="12.75">
      <c r="B922" t="s">
        <v>146</v>
      </c>
    </row>
    <row r="923" ht="12.75">
      <c r="B923" t="s">
        <v>146</v>
      </c>
    </row>
    <row r="924" ht="12.75">
      <c r="B924" t="s">
        <v>146</v>
      </c>
    </row>
    <row r="925" ht="12.75">
      <c r="B925" t="s">
        <v>146</v>
      </c>
    </row>
    <row r="926" ht="12.75">
      <c r="B926" t="s">
        <v>146</v>
      </c>
    </row>
    <row r="927" ht="12.75">
      <c r="B927" t="s">
        <v>146</v>
      </c>
    </row>
    <row r="928" ht="12.75">
      <c r="B928" t="s">
        <v>146</v>
      </c>
    </row>
    <row r="929" ht="12.75">
      <c r="B929" t="s">
        <v>146</v>
      </c>
    </row>
    <row r="930" ht="12.75">
      <c r="B930" t="s">
        <v>146</v>
      </c>
    </row>
    <row r="931" ht="12.75">
      <c r="B931" t="s">
        <v>146</v>
      </c>
    </row>
    <row r="932" ht="12.75">
      <c r="B932" t="s">
        <v>146</v>
      </c>
    </row>
    <row r="933" ht="12.75">
      <c r="B933" t="s">
        <v>146</v>
      </c>
    </row>
    <row r="934" ht="12.75">
      <c r="B934" t="s">
        <v>146</v>
      </c>
    </row>
    <row r="935" ht="12.75">
      <c r="B935" t="s">
        <v>146</v>
      </c>
    </row>
    <row r="936" ht="12.75">
      <c r="B936" t="s">
        <v>146</v>
      </c>
    </row>
    <row r="937" ht="12.75">
      <c r="B937" t="s">
        <v>146</v>
      </c>
    </row>
    <row r="938" ht="12.75">
      <c r="B938" t="s">
        <v>146</v>
      </c>
    </row>
    <row r="939" ht="12.75">
      <c r="B939" t="s">
        <v>146</v>
      </c>
    </row>
    <row r="940" ht="12.75">
      <c r="B940" t="s">
        <v>146</v>
      </c>
    </row>
    <row r="941" ht="12.75">
      <c r="B941" t="s">
        <v>146</v>
      </c>
    </row>
    <row r="942" ht="12.75">
      <c r="B942" t="s">
        <v>146</v>
      </c>
    </row>
    <row r="943" ht="12.75">
      <c r="B943" t="s">
        <v>146</v>
      </c>
    </row>
    <row r="944" ht="12.75">
      <c r="B944" t="s">
        <v>146</v>
      </c>
    </row>
    <row r="945" ht="12.75">
      <c r="B945" t="s">
        <v>146</v>
      </c>
    </row>
    <row r="946" ht="12.75">
      <c r="B946" t="s">
        <v>146</v>
      </c>
    </row>
    <row r="947" ht="12.75">
      <c r="B947" t="s">
        <v>146</v>
      </c>
    </row>
    <row r="948" ht="12.75">
      <c r="B948" t="s">
        <v>146</v>
      </c>
    </row>
    <row r="949" ht="12.75">
      <c r="B949" t="s">
        <v>146</v>
      </c>
    </row>
    <row r="950" ht="12.75">
      <c r="B950" t="s">
        <v>146</v>
      </c>
    </row>
    <row r="951" ht="12.75">
      <c r="B951" t="s">
        <v>146</v>
      </c>
    </row>
    <row r="952" ht="12.75">
      <c r="B952" t="s">
        <v>146</v>
      </c>
    </row>
    <row r="953" ht="12.75">
      <c r="B953" t="s">
        <v>146</v>
      </c>
    </row>
    <row r="954" ht="12.75">
      <c r="B954" t="s">
        <v>146</v>
      </c>
    </row>
    <row r="955" ht="12.75">
      <c r="B955" t="s">
        <v>146</v>
      </c>
    </row>
    <row r="956" ht="12.75">
      <c r="B956" t="s">
        <v>146</v>
      </c>
    </row>
    <row r="957" ht="12.75">
      <c r="B957" t="s">
        <v>146</v>
      </c>
    </row>
    <row r="958" ht="12.75">
      <c r="B958" t="s">
        <v>146</v>
      </c>
    </row>
    <row r="959" ht="12.75">
      <c r="B959" t="s">
        <v>146</v>
      </c>
    </row>
    <row r="960" ht="12.75">
      <c r="B960" t="s">
        <v>146</v>
      </c>
    </row>
    <row r="961" ht="12.75">
      <c r="B961" t="s">
        <v>146</v>
      </c>
    </row>
    <row r="962" ht="12.75">
      <c r="B962" t="s">
        <v>146</v>
      </c>
    </row>
    <row r="963" ht="12.75">
      <c r="B963" t="s">
        <v>146</v>
      </c>
    </row>
    <row r="964" ht="12.75">
      <c r="B964" t="s">
        <v>146</v>
      </c>
    </row>
    <row r="965" ht="12.75">
      <c r="B965" t="s">
        <v>146</v>
      </c>
    </row>
    <row r="966" ht="12.75">
      <c r="B966" t="s">
        <v>146</v>
      </c>
    </row>
    <row r="967" ht="12.75">
      <c r="B967" t="s">
        <v>146</v>
      </c>
    </row>
    <row r="968" ht="12.75">
      <c r="B968" t="s">
        <v>146</v>
      </c>
    </row>
    <row r="969" ht="12.75">
      <c r="B969" t="s">
        <v>146</v>
      </c>
    </row>
    <row r="970" ht="12.75">
      <c r="B970" t="s">
        <v>147</v>
      </c>
    </row>
  </sheetData>
  <sheetProtection password="CF3E" sheet="1"/>
  <mergeCells count="4">
    <mergeCell ref="A1:G1"/>
    <mergeCell ref="A3:G3"/>
    <mergeCell ref="A2:G2"/>
    <mergeCell ref="A121:F121"/>
  </mergeCells>
  <printOptions/>
  <pageMargins left="0.31496062992125984" right="0" top="0.47" bottom="1" header="0.36" footer="0.52"/>
  <pageSetup fitToHeight="832" fitToWidth="595" horizontalDpi="600" verticalDpi="600" orientation="portrait" pageOrder="overThenDown" paperSize="9" r:id="rId1"/>
  <headerFooter alignWithMargins="0">
    <oddFooter>&amp;C&amp;"宋体,常规"法定代表人或其授权代理人签字：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7.421875" style="0" customWidth="1"/>
    <col min="3" max="3" width="24.28125" style="0" customWidth="1"/>
    <col min="4" max="4" width="28.28125" style="0" customWidth="1"/>
  </cols>
  <sheetData>
    <row r="1" spans="1:4" ht="39" customHeight="1">
      <c r="A1" s="67" t="s">
        <v>268</v>
      </c>
      <c r="B1" s="67"/>
      <c r="C1" s="67"/>
      <c r="D1" s="67"/>
    </row>
    <row r="2" spans="1:6" ht="30" customHeight="1" thickBot="1">
      <c r="A2" s="68" t="s">
        <v>318</v>
      </c>
      <c r="B2" s="69"/>
      <c r="C2" s="69"/>
      <c r="D2" s="69"/>
      <c r="E2" s="10"/>
      <c r="F2" s="10"/>
    </row>
    <row r="3" spans="1:4" ht="30.75" customHeight="1">
      <c r="A3" s="11" t="s">
        <v>269</v>
      </c>
      <c r="B3" s="12" t="s">
        <v>270</v>
      </c>
      <c r="C3" s="12" t="s">
        <v>271</v>
      </c>
      <c r="D3" s="13" t="s">
        <v>272</v>
      </c>
    </row>
    <row r="4" spans="1:4" ht="45" customHeight="1">
      <c r="A4" s="14">
        <v>1</v>
      </c>
      <c r="B4" s="15">
        <v>100</v>
      </c>
      <c r="C4" s="15" t="s">
        <v>273</v>
      </c>
      <c r="D4" s="16">
        <f>'100章'!F25</f>
        <v>63053.56</v>
      </c>
    </row>
    <row r="5" spans="1:4" ht="45" customHeight="1">
      <c r="A5" s="14">
        <v>2</v>
      </c>
      <c r="B5" s="15">
        <v>600</v>
      </c>
      <c r="C5" s="15" t="s">
        <v>274</v>
      </c>
      <c r="D5" s="36">
        <f>'600章'!G121</f>
        <v>0</v>
      </c>
    </row>
    <row r="6" spans="1:4" ht="45" customHeight="1">
      <c r="A6" s="14">
        <v>3</v>
      </c>
      <c r="B6" s="70" t="s">
        <v>275</v>
      </c>
      <c r="C6" s="70"/>
      <c r="D6" s="36">
        <f>ROUND(D5+D4,2)</f>
        <v>63053.56</v>
      </c>
    </row>
    <row r="7" spans="1:4" ht="45" customHeight="1" thickBot="1">
      <c r="A7" s="17">
        <v>4</v>
      </c>
      <c r="B7" s="71" t="s">
        <v>276</v>
      </c>
      <c r="C7" s="71"/>
      <c r="D7" s="37">
        <f>D6</f>
        <v>63053.56</v>
      </c>
    </row>
  </sheetData>
  <sheetProtection password="CF3E" sheet="1"/>
  <mergeCells count="4">
    <mergeCell ref="A1:D1"/>
    <mergeCell ref="A2:D2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&amp;C&amp;"宋体,常规"法定代表人或其授权代理人签字：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2019-04-16T01:50:56Z</cp:lastPrinted>
  <dcterms:created xsi:type="dcterms:W3CDTF">2019-01-29T03:25:44Z</dcterms:created>
  <dcterms:modified xsi:type="dcterms:W3CDTF">2019-04-16T01:50:56Z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