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00章" sheetId="1" r:id="rId1"/>
    <sheet name="600章" sheetId="2" r:id="rId2"/>
    <sheet name="汇总表" sheetId="3" r:id="rId3"/>
  </sheets>
  <definedNames>
    <definedName name="_xlnm.Print_Area" localSheetId="0">'100章'!$A$1:$F$23</definedName>
    <definedName name="_xlnm.Print_Area" localSheetId="2">'汇总表'!$A$1:$E$8</definedName>
    <definedName name="_xlnm.Print_Titles" localSheetId="1">'600章'!$1:$4</definedName>
  </definedNames>
  <calcPr fullCalcOnLoad="1"/>
</workbook>
</file>

<file path=xl/sharedStrings.xml><?xml version="1.0" encoding="utf-8"?>
<sst xmlns="http://schemas.openxmlformats.org/spreadsheetml/2006/main" count="296" uniqueCount="150">
  <si>
    <t>投标报价汇总表</t>
  </si>
  <si>
    <t/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</si>
  <si>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</si>
  <si>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</si>
  <si>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</si>
  <si>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</si>
  <si>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</si>
  <si>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</si>
  <si>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</si>
  <si>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</si>
  <si>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600</t>
  </si>
  <si>
    <t xml:space="preserve">  安全设施及预埋管线</t>
  </si>
  <si>
    <t>3</t>
  </si>
  <si>
    <t>4</t>
  </si>
  <si>
    <t>5</t>
  </si>
  <si>
    <t>工程量清单表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</si>
  <si>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</si>
  <si>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</si>
  <si>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</si>
  <si>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</si>
  <si>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</si>
  <si>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</si>
  <si>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</si>
  <si>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103</t>
  </si>
  <si>
    <t>临时工程与设施</t>
  </si>
  <si>
    <t>103-1</t>
  </si>
  <si>
    <t>总额</t>
  </si>
  <si>
    <t>1.000</t>
  </si>
  <si>
    <t>清单  第600章  安全设施及预埋管线</t>
  </si>
  <si>
    <t>604</t>
  </si>
  <si>
    <t>道路交通标志</t>
  </si>
  <si>
    <t>604-1</t>
  </si>
  <si>
    <t>单柱式交通标志</t>
  </si>
  <si>
    <t>个</t>
  </si>
  <si>
    <t>19.000</t>
  </si>
  <si>
    <t>-a</t>
  </si>
  <si>
    <t>4.000</t>
  </si>
  <si>
    <t>-b</t>
  </si>
  <si>
    <t>单柱式（三）□2200×3000×3，□1800×920×3(新增)</t>
  </si>
  <si>
    <t>-c</t>
  </si>
  <si>
    <t>单柱式（四）□2600×3000×3，□1800×920×3(拆除)</t>
  </si>
  <si>
    <t>-d</t>
  </si>
  <si>
    <t>-e</t>
  </si>
  <si>
    <t>单柱式（五）□1300×800×3，□1700×1200×3，□1400×700×3(新增)</t>
  </si>
  <si>
    <t>7.000</t>
  </si>
  <si>
    <t>-f</t>
  </si>
  <si>
    <t>单柱式（六）△1300×2.5(新增)</t>
  </si>
  <si>
    <t>2.000</t>
  </si>
  <si>
    <t>-g</t>
  </si>
  <si>
    <t>单柱式（四）□2600×3000×3，□1800×920×3(拆除板面)</t>
  </si>
  <si>
    <t>-h</t>
  </si>
  <si>
    <t>单柱式（四）□2600×3000×3，□1800×920×3（更换板面）</t>
  </si>
  <si>
    <t>-i</t>
  </si>
  <si>
    <t>单柱式（六）△1300×2.5(拆除板面)</t>
  </si>
  <si>
    <t>-j</t>
  </si>
  <si>
    <t>单柱式（六）△1300×2.5（更换板面）</t>
  </si>
  <si>
    <t>604-2</t>
  </si>
  <si>
    <t>双柱式交通标志</t>
  </si>
  <si>
    <t>双柱式（拆除）</t>
  </si>
  <si>
    <t>3.000</t>
  </si>
  <si>
    <t>双柱式标志牌□2800×3200×3（拆除）</t>
  </si>
  <si>
    <t>双柱式标志牌□2800×3200×3（更换）</t>
  </si>
  <si>
    <t>604-4</t>
  </si>
  <si>
    <t>门架式交通标志</t>
  </si>
  <si>
    <t>门架式一（□4200×4300×3，□3700×3700×3，□1800×920×3）（(拆除板面)</t>
  </si>
  <si>
    <t>门架式一（□4200×4300×3，□3700×3700×3，□1800×920×3)（更换板面）</t>
  </si>
  <si>
    <t>门架式（二）□3600×3900×3，□3700×3700×3，□1800×920×3(拆除板面)</t>
  </si>
  <si>
    <t>门架式（二）□3600×3900×3，□3700×3700×3，□1800×920×3（更换板面）</t>
  </si>
  <si>
    <t>门架式（三）（□4200×4300×3）(拆除板面)</t>
  </si>
  <si>
    <t>门架式（三）（□4200×4300×3）（更换板面）</t>
  </si>
  <si>
    <t>604-5</t>
  </si>
  <si>
    <t>单悬臂式交通标志</t>
  </si>
  <si>
    <t>单悬臂（一）□3500×3620×3，□1800×920×3(拆除)</t>
  </si>
  <si>
    <t>16.000</t>
  </si>
  <si>
    <t>单悬臂（一）□3500×3620×3，□1800×920×3(新增)</t>
  </si>
  <si>
    <t>单悬臂（三）□3700×3700×3，□1800×920×3(新增)</t>
  </si>
  <si>
    <t>单悬臂(拆除)</t>
  </si>
  <si>
    <t>8.000</t>
  </si>
  <si>
    <t>单悬臂（一）□3500×3620×3，□1800×920×3(拆除板面)</t>
  </si>
  <si>
    <t>单悬臂（一）（□4.8×3.9+□1.8×0.92）（更换板面）</t>
  </si>
  <si>
    <t>单悬臂（三）□3700×3700×3，□1800×920×3(拆除板面)</t>
  </si>
  <si>
    <t>单悬臂（三）□3700×3700×3，□1800×920×3（更换板面）</t>
  </si>
  <si>
    <t>-k</t>
  </si>
  <si>
    <t>单悬臂（四）□2800×3200×3(拆除板面)</t>
  </si>
  <si>
    <t>31.000</t>
  </si>
  <si>
    <t>-l</t>
  </si>
  <si>
    <t>单悬臂（四）□2800×3200×3（更换板面）</t>
  </si>
  <si>
    <t>604-7</t>
  </si>
  <si>
    <t>附着式交通标志</t>
  </si>
  <si>
    <t>附着式（二）□1800×920×3(拆除板面)</t>
  </si>
  <si>
    <t>33.000</t>
  </si>
  <si>
    <t>附着式（二）□1800×920×3（更换板面）</t>
  </si>
  <si>
    <t>附着式（三）□1800×920×3(拆除板面)</t>
  </si>
  <si>
    <t>附着式（三）□1800×920×3（更换板面）</t>
  </si>
  <si>
    <t>附着式（四）□1800×920×3(拆除板面)</t>
  </si>
  <si>
    <t>附着式（四）□1800×920×3（更换板面）</t>
  </si>
  <si>
    <t>604-8</t>
  </si>
  <si>
    <t>里程碑</t>
  </si>
  <si>
    <t>单柱式一（□700×480×2.5）新增</t>
  </si>
  <si>
    <t>29.000</t>
  </si>
  <si>
    <t>单柱式二（□700×480×2.5）移位更换版面</t>
  </si>
  <si>
    <t>63.000</t>
  </si>
  <si>
    <t>单柱式二（□700×480×2.5）拆除版面</t>
  </si>
  <si>
    <t>附着式一（□700×480×2.5）新增</t>
  </si>
  <si>
    <t>附着式一（□700×480×2.5）移位更换版面</t>
  </si>
  <si>
    <t>133.000</t>
  </si>
  <si>
    <t>附着式一（□700×480×2.5）拆除版面</t>
  </si>
  <si>
    <t>604-10</t>
  </si>
  <si>
    <t>百米桩</t>
  </si>
  <si>
    <t>附着式铝合金标志</t>
  </si>
  <si>
    <t>轮廓标</t>
  </si>
  <si>
    <t>102.000</t>
  </si>
  <si>
    <t>投标报价（即3+4=5）</t>
  </si>
  <si>
    <t>项目名称：国家高速公路网命名编号及里程桩号传递交通标志改造工程（G0611）施工招标</t>
  </si>
  <si>
    <t>清单  第600章  合计   人民币    元</t>
  </si>
  <si>
    <t>101</t>
  </si>
  <si>
    <t>通则</t>
  </si>
  <si>
    <t>101-1</t>
  </si>
  <si>
    <t>保险费</t>
  </si>
  <si>
    <t>按合同条款规定，提供建筑工程一切险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</si>
  <si>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</si>
  <si>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</si>
  <si>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</si>
  <si>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</si>
  <si>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</si>
  <si>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</si>
  <si>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</si>
  <si>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</si>
  <si>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</si>
  <si>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临时道路修建、养护与拆除(包括原道路的养护费)</t>
  </si>
  <si>
    <t>103-2</t>
  </si>
  <si>
    <t>临时占地</t>
  </si>
  <si>
    <t>103-3</t>
  </si>
  <si>
    <t>临时供电设施</t>
  </si>
  <si>
    <t>103-4</t>
  </si>
  <si>
    <t>电信设施的提供、维修与拆除</t>
  </si>
  <si>
    <t>104</t>
  </si>
  <si>
    <t>承包人驻地建设</t>
  </si>
  <si>
    <t>104-1</t>
  </si>
  <si>
    <t>105</t>
  </si>
  <si>
    <t>施工标准化</t>
  </si>
  <si>
    <t>105-1</t>
  </si>
  <si>
    <t>施工驻地</t>
  </si>
  <si>
    <t>清单  第100章  合计   人民币    元</t>
  </si>
  <si>
    <t>单柱式（三）□2200×3000×3，□1800×920×3(拆除)</t>
  </si>
  <si>
    <t>单柱式（四）□2600×3000×3，□1800×920×3(新增)</t>
  </si>
  <si>
    <t>单悬臂（二）□3500×4100×3，□1800×920×3(新增)</t>
  </si>
  <si>
    <t>单悬臂（三）□3700×3700×3，□1800×920×3(拆除)</t>
  </si>
  <si>
    <t>第100章至第600章合计</t>
  </si>
  <si>
    <t>暂列金额
（工程量清单第100章至600章合计金额的3%）=3×3%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</si>
</sst>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0"/>
    <numFmt numFmtId="191" formatCode="#0.000"/>
    <numFmt numFmtId="192" formatCode="#0.00"/>
    <numFmt numFmtId="193" formatCode="0.00_);[Red]\(0.00\)"/>
    <numFmt numFmtId="194" formatCode="0_);[Red]\(0\)"/>
    <numFmt numFmtId="195" formatCode="0.00_ "/>
  </numFmts>
  <fonts count="45">
    <font>
      <sz val="10"/>
      <name val="Arial"/>
      <family val="2"/>
    </font>
    <font>
      <sz val="10"/>
      <color indexed="8"/>
      <name val="SansSerif"/>
      <family val="2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7" fillId="0" borderId="11" xfId="40" applyFont="1" applyFill="1" applyBorder="1" applyAlignment="1" applyProtection="1">
      <alignment horizontal="center" vertical="center" wrapText="1"/>
      <protection/>
    </xf>
    <xf numFmtId="0" fontId="44" fillId="0" borderId="10" xfId="40" applyFont="1" applyFill="1" applyBorder="1" applyAlignment="1" applyProtection="1">
      <alignment horizontal="left" vertical="center" wrapText="1"/>
      <protection/>
    </xf>
    <xf numFmtId="0" fontId="44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right" vertical="center" wrapText="1"/>
      <protection/>
    </xf>
    <xf numFmtId="192" fontId="8" fillId="0" borderId="10" xfId="0" applyNumberFormat="1" applyFont="1" applyFill="1" applyBorder="1" applyAlignment="1" applyProtection="1">
      <alignment horizontal="right" vertical="center" wrapText="1"/>
      <protection/>
    </xf>
    <xf numFmtId="190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91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/>
    </xf>
    <xf numFmtId="193" fontId="8" fillId="33" borderId="12" xfId="0" applyNumberFormat="1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0" fillId="33" borderId="14" xfId="0" applyNumberFormat="1" applyFont="1" applyFill="1" applyBorder="1" applyAlignment="1" applyProtection="1">
      <alignment horizontal="center" vertical="center" wrapText="1"/>
      <protection/>
    </xf>
    <xf numFmtId="193" fontId="10" fillId="33" borderId="18" xfId="0" applyNumberFormat="1" applyFont="1" applyFill="1" applyBorder="1" applyAlignment="1" applyProtection="1">
      <alignment horizontal="center" vertical="center" wrapText="1"/>
      <protection/>
    </xf>
    <xf numFmtId="193" fontId="8" fillId="33" borderId="14" xfId="0" applyNumberFormat="1" applyFont="1" applyFill="1" applyBorder="1" applyAlignment="1" applyProtection="1">
      <alignment horizontal="center" vertical="center" wrapText="1"/>
      <protection/>
    </xf>
    <xf numFmtId="193" fontId="8" fillId="33" borderId="18" xfId="0" applyNumberFormat="1" applyFont="1" applyFill="1" applyBorder="1" applyAlignment="1" applyProtection="1">
      <alignment horizontal="center" vertical="center" wrapText="1"/>
      <protection/>
    </xf>
    <xf numFmtId="193" fontId="9" fillId="33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>
      <alignment horizontal="center"/>
    </xf>
    <xf numFmtId="193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45" zoomScalePageLayoutView="0" workbookViewId="0" topLeftCell="A1">
      <selection activeCell="A2" sqref="A2:F2"/>
    </sheetView>
  </sheetViews>
  <sheetFormatPr defaultColWidth="8.7109375" defaultRowHeight="12.75"/>
  <cols>
    <col min="1" max="1" width="8.421875" style="0" customWidth="1"/>
    <col min="2" max="2" width="34.7109375" style="0" customWidth="1"/>
    <col min="3" max="3" width="5.28125" style="0" customWidth="1"/>
    <col min="4" max="4" width="6.421875" style="0" customWidth="1"/>
    <col min="5" max="5" width="18.28125" style="0" customWidth="1"/>
    <col min="6" max="6" width="17.7109375" style="0" customWidth="1"/>
  </cols>
  <sheetData>
    <row r="1" spans="1:6" ht="33.75" customHeight="1">
      <c r="A1" s="40" t="s">
        <v>15</v>
      </c>
      <c r="B1" s="40"/>
      <c r="C1" s="40"/>
      <c r="D1" s="40"/>
      <c r="E1" s="40"/>
      <c r="F1" s="40"/>
    </row>
    <row r="2" spans="1:6" ht="27.75" customHeight="1">
      <c r="A2" s="39" t="s">
        <v>113</v>
      </c>
      <c r="B2" s="39"/>
      <c r="C2" s="39"/>
      <c r="D2" s="39"/>
      <c r="E2" s="39"/>
      <c r="F2" s="39"/>
    </row>
    <row r="3" spans="1:6" ht="0.75" customHeight="1" thickBot="1">
      <c r="A3" s="1"/>
      <c r="B3" s="1"/>
      <c r="C3" s="1"/>
      <c r="D3" s="1"/>
      <c r="E3" s="1"/>
      <c r="F3" s="1"/>
    </row>
    <row r="4" spans="1:6" ht="24.75" customHeight="1">
      <c r="A4" s="41" t="s">
        <v>16</v>
      </c>
      <c r="B4" s="42"/>
      <c r="C4" s="42"/>
      <c r="D4" s="42"/>
      <c r="E4" s="42"/>
      <c r="F4" s="43"/>
    </row>
    <row r="5" spans="1:6" ht="24.75" customHeight="1">
      <c r="A5" s="3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4" t="s">
        <v>22</v>
      </c>
    </row>
    <row r="6" spans="1:6" ht="24.75" customHeight="1">
      <c r="A6" s="5" t="s">
        <v>115</v>
      </c>
      <c r="B6" s="6" t="s">
        <v>116</v>
      </c>
      <c r="C6" s="7" t="s">
        <v>1</v>
      </c>
      <c r="D6" s="7" t="s">
        <v>1</v>
      </c>
      <c r="E6" s="8" t="s">
        <v>1</v>
      </c>
      <c r="F6" s="9" t="s">
        <v>1</v>
      </c>
    </row>
    <row r="7" spans="1:6" ht="24.75" customHeight="1">
      <c r="A7" s="5" t="s">
        <v>117</v>
      </c>
      <c r="B7" s="6" t="s">
        <v>118</v>
      </c>
      <c r="C7" s="7" t="s">
        <v>1</v>
      </c>
      <c r="D7" s="7" t="s">
        <v>1</v>
      </c>
      <c r="E7" s="10"/>
      <c r="F7" s="11"/>
    </row>
    <row r="8" spans="1:6" ht="24.75" customHeight="1">
      <c r="A8" s="5" t="s">
        <v>35</v>
      </c>
      <c r="B8" s="6" t="s">
        <v>119</v>
      </c>
      <c r="C8" s="7" t="s">
        <v>26</v>
      </c>
      <c r="D8" s="12">
        <v>1</v>
      </c>
      <c r="E8" s="25"/>
      <c r="F8" s="26">
        <f>ROUND((SUM(F11:F22)+'600章'!F58)*3/1000,2)</f>
        <v>119.75</v>
      </c>
    </row>
    <row r="9" spans="1:6" ht="24.75" customHeight="1">
      <c r="A9" s="5" t="s">
        <v>37</v>
      </c>
      <c r="B9" s="6" t="s">
        <v>120</v>
      </c>
      <c r="C9" s="7" t="s">
        <v>26</v>
      </c>
      <c r="D9" s="12">
        <v>1</v>
      </c>
      <c r="E9" s="25"/>
      <c r="F9" s="26">
        <v>3500</v>
      </c>
    </row>
    <row r="10" spans="1:6" ht="24.75" customHeight="1">
      <c r="A10" s="5" t="s">
        <v>121</v>
      </c>
      <c r="B10" s="6" t="s">
        <v>122</v>
      </c>
      <c r="C10" s="7" t="s">
        <v>1</v>
      </c>
      <c r="D10" s="7"/>
      <c r="E10" s="25"/>
      <c r="F10" s="26"/>
    </row>
    <row r="11" spans="1:6" ht="24.75" customHeight="1">
      <c r="A11" s="5" t="s">
        <v>123</v>
      </c>
      <c r="B11" s="6" t="s">
        <v>124</v>
      </c>
      <c r="C11" s="7" t="s">
        <v>26</v>
      </c>
      <c r="D11" s="12">
        <v>1</v>
      </c>
      <c r="E11" s="27"/>
      <c r="F11" s="26">
        <f>ROUND(D11*E11,2)</f>
        <v>0</v>
      </c>
    </row>
    <row r="12" spans="1:6" ht="24.75" customHeight="1">
      <c r="A12" s="5" t="s">
        <v>125</v>
      </c>
      <c r="B12" s="6" t="s">
        <v>126</v>
      </c>
      <c r="C12" s="7" t="s">
        <v>26</v>
      </c>
      <c r="D12" s="12">
        <v>1</v>
      </c>
      <c r="E12" s="27"/>
      <c r="F12" s="26">
        <f>ROUND(D12*E12,2)</f>
        <v>0</v>
      </c>
    </row>
    <row r="13" spans="1:6" ht="24.75" customHeight="1">
      <c r="A13" s="5" t="s">
        <v>127</v>
      </c>
      <c r="B13" s="6" t="s">
        <v>128</v>
      </c>
      <c r="C13" s="7" t="s">
        <v>26</v>
      </c>
      <c r="D13" s="12">
        <v>1</v>
      </c>
      <c r="E13" s="25"/>
      <c r="F13" s="26">
        <f>ROUND(2661203*1.5%,2)</f>
        <v>39918.05</v>
      </c>
    </row>
    <row r="14" spans="1:6" ht="24.75" customHeight="1">
      <c r="A14" s="5" t="s">
        <v>23</v>
      </c>
      <c r="B14" s="6" t="s">
        <v>24</v>
      </c>
      <c r="C14" s="7" t="s">
        <v>1</v>
      </c>
      <c r="D14" s="7"/>
      <c r="E14" s="27"/>
      <c r="F14" s="26">
        <f aca="true" t="shared" si="0" ref="F14:F22">ROUND(D14*E14,2)</f>
        <v>0</v>
      </c>
    </row>
    <row r="15" spans="1:6" ht="35.25" customHeight="1">
      <c r="A15" s="5" t="s">
        <v>25</v>
      </c>
      <c r="B15" s="6" t="s">
        <v>129</v>
      </c>
      <c r="C15" s="7" t="s">
        <v>26</v>
      </c>
      <c r="D15" s="12">
        <v>1</v>
      </c>
      <c r="E15" s="27"/>
      <c r="F15" s="26">
        <f t="shared" si="0"/>
        <v>0</v>
      </c>
    </row>
    <row r="16" spans="1:6" ht="24.75" customHeight="1">
      <c r="A16" s="5" t="s">
        <v>130</v>
      </c>
      <c r="B16" s="6" t="s">
        <v>131</v>
      </c>
      <c r="C16" s="7" t="s">
        <v>26</v>
      </c>
      <c r="D16" s="12">
        <v>1</v>
      </c>
      <c r="E16" s="27"/>
      <c r="F16" s="26">
        <f t="shared" si="0"/>
        <v>0</v>
      </c>
    </row>
    <row r="17" spans="1:6" ht="24.75" customHeight="1">
      <c r="A17" s="5" t="s">
        <v>132</v>
      </c>
      <c r="B17" s="6" t="s">
        <v>133</v>
      </c>
      <c r="C17" s="7" t="s">
        <v>26</v>
      </c>
      <c r="D17" s="12">
        <v>1</v>
      </c>
      <c r="E17" s="27"/>
      <c r="F17" s="26">
        <f t="shared" si="0"/>
        <v>0</v>
      </c>
    </row>
    <row r="18" spans="1:6" ht="24.75" customHeight="1">
      <c r="A18" s="5" t="s">
        <v>134</v>
      </c>
      <c r="B18" s="6" t="s">
        <v>135</v>
      </c>
      <c r="C18" s="7" t="s">
        <v>26</v>
      </c>
      <c r="D18" s="12">
        <v>1</v>
      </c>
      <c r="E18" s="27"/>
      <c r="F18" s="26">
        <f t="shared" si="0"/>
        <v>0</v>
      </c>
    </row>
    <row r="19" spans="1:6" ht="24.75" customHeight="1">
      <c r="A19" s="5" t="s">
        <v>136</v>
      </c>
      <c r="B19" s="6" t="s">
        <v>137</v>
      </c>
      <c r="C19" s="7" t="s">
        <v>1</v>
      </c>
      <c r="D19" s="7"/>
      <c r="E19" s="27"/>
      <c r="F19" s="26">
        <f t="shared" si="0"/>
        <v>0</v>
      </c>
    </row>
    <row r="20" spans="1:6" ht="24.75" customHeight="1">
      <c r="A20" s="5" t="s">
        <v>138</v>
      </c>
      <c r="B20" s="6" t="s">
        <v>137</v>
      </c>
      <c r="C20" s="7" t="s">
        <v>26</v>
      </c>
      <c r="D20" s="12">
        <v>1</v>
      </c>
      <c r="E20" s="27"/>
      <c r="F20" s="26">
        <f t="shared" si="0"/>
        <v>0</v>
      </c>
    </row>
    <row r="21" spans="1:6" ht="24.75" customHeight="1">
      <c r="A21" s="5" t="s">
        <v>139</v>
      </c>
      <c r="B21" s="6" t="s">
        <v>140</v>
      </c>
      <c r="C21" s="7" t="s">
        <v>1</v>
      </c>
      <c r="D21" s="7"/>
      <c r="E21" s="27"/>
      <c r="F21" s="26">
        <f t="shared" si="0"/>
        <v>0</v>
      </c>
    </row>
    <row r="22" spans="1:6" ht="24.75" customHeight="1">
      <c r="A22" s="5" t="s">
        <v>141</v>
      </c>
      <c r="B22" s="6" t="s">
        <v>142</v>
      </c>
      <c r="C22" s="7" t="s">
        <v>26</v>
      </c>
      <c r="D22" s="12">
        <v>1</v>
      </c>
      <c r="E22" s="27"/>
      <c r="F22" s="26">
        <f t="shared" si="0"/>
        <v>0</v>
      </c>
    </row>
    <row r="23" spans="1:6" ht="24.75" customHeight="1" thickBot="1">
      <c r="A23" s="36" t="s">
        <v>143</v>
      </c>
      <c r="B23" s="37"/>
      <c r="C23" s="37"/>
      <c r="D23" s="37"/>
      <c r="E23" s="38"/>
      <c r="F23" s="26">
        <f>ROUND(SUM(F8:F22),2)</f>
        <v>43537.8</v>
      </c>
    </row>
    <row r="24" spans="1:6" ht="42" customHeight="1">
      <c r="A24" s="1"/>
      <c r="B24" s="1"/>
      <c r="C24" s="1"/>
      <c r="D24" s="1"/>
      <c r="E24" s="1"/>
      <c r="F24" s="1"/>
    </row>
    <row r="25" ht="27" customHeight="1"/>
    <row r="26" ht="15" customHeight="1"/>
    <row r="27" ht="0.75" customHeight="1"/>
    <row r="28" ht="21.75" customHeight="1"/>
    <row r="29" ht="16.5" customHeight="1"/>
    <row r="30" ht="15" customHeight="1"/>
    <row r="31" ht="15" customHeight="1"/>
    <row r="32" ht="19.5" customHeight="1"/>
    <row r="33" ht="19.5" customHeight="1"/>
    <row r="34" ht="19.5" customHeight="1"/>
    <row r="35" ht="19.5" customHeight="1"/>
    <row r="36" ht="21" customHeight="1"/>
    <row r="37" ht="15" customHeight="1"/>
    <row r="38" ht="21" customHeight="1"/>
    <row r="39" ht="21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21" customHeight="1"/>
    <row r="48" ht="21" customHeight="1"/>
    <row r="49" ht="21" customHeight="1"/>
    <row r="50" ht="21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21" customHeight="1"/>
    <row r="61" ht="15" customHeight="1"/>
    <row r="62" ht="21" customHeight="1"/>
    <row r="63" ht="21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0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408.75" customHeight="1"/>
    <row r="85" ht="42" customHeight="1"/>
    <row r="86" ht="15" customHeight="1"/>
    <row r="87" ht="15" customHeight="1"/>
    <row r="88" spans="1:6" ht="31.5" customHeight="1">
      <c r="A88" s="1"/>
      <c r="B88" s="1"/>
      <c r="C88" s="1"/>
      <c r="D88" s="1"/>
      <c r="E88" s="1"/>
      <c r="F88" s="1"/>
    </row>
  </sheetData>
  <sheetProtection password="CC73" sheet="1"/>
  <mergeCells count="4">
    <mergeCell ref="A23:E23"/>
    <mergeCell ref="A1:F1"/>
    <mergeCell ref="A4:F4"/>
    <mergeCell ref="A2:F2"/>
  </mergeCells>
  <printOptions/>
  <pageMargins left="0.35" right="0" top="0.5" bottom="0" header="0" footer="0"/>
  <pageSetup fitToHeight="832" fitToWidth="595" horizontalDpi="600" verticalDpi="600" orientation="portrait" pageOrder="overThenDown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150" zoomScaleNormal="150" zoomScalePageLayoutView="0" workbookViewId="0" topLeftCell="A58">
      <selection activeCell="K10" sqref="K10"/>
    </sheetView>
  </sheetViews>
  <sheetFormatPr defaultColWidth="8.7109375" defaultRowHeight="12.75"/>
  <cols>
    <col min="1" max="1" width="8.00390625" style="21" customWidth="1"/>
    <col min="2" max="2" width="24.28125" style="0" customWidth="1"/>
    <col min="3" max="3" width="6.7109375" style="0" customWidth="1"/>
    <col min="4" max="4" width="8.7109375" style="20" customWidth="1"/>
    <col min="5" max="5" width="18.421875" style="33" customWidth="1"/>
    <col min="6" max="6" width="19.28125" style="33" customWidth="1"/>
  </cols>
  <sheetData>
    <row r="1" spans="1:6" s="13" customFormat="1" ht="35.25" customHeight="1">
      <c r="A1" s="40" t="s">
        <v>15</v>
      </c>
      <c r="B1" s="40"/>
      <c r="C1" s="40"/>
      <c r="D1" s="40"/>
      <c r="E1" s="40"/>
      <c r="F1" s="40"/>
    </row>
    <row r="2" spans="1:6" ht="15" customHeight="1" thickBot="1">
      <c r="A2" s="45" t="s">
        <v>113</v>
      </c>
      <c r="B2" s="45"/>
      <c r="C2" s="45"/>
      <c r="D2" s="45"/>
      <c r="E2" s="45"/>
      <c r="F2" s="45"/>
    </row>
    <row r="3" spans="1:6" ht="24.75" customHeight="1">
      <c r="A3" s="44" t="s">
        <v>28</v>
      </c>
      <c r="B3" s="44"/>
      <c r="C3" s="44"/>
      <c r="D3" s="44"/>
      <c r="E3" s="44"/>
      <c r="F3" s="44"/>
    </row>
    <row r="4" spans="1:6" ht="24.75" customHeight="1">
      <c r="A4" s="14" t="s">
        <v>17</v>
      </c>
      <c r="B4" s="15" t="s">
        <v>18</v>
      </c>
      <c r="C4" s="15" t="s">
        <v>19</v>
      </c>
      <c r="D4" s="15" t="s">
        <v>20</v>
      </c>
      <c r="E4" s="28" t="s">
        <v>21</v>
      </c>
      <c r="F4" s="29" t="s">
        <v>22</v>
      </c>
    </row>
    <row r="5" spans="1:6" ht="24.75" customHeight="1">
      <c r="A5" s="16" t="s">
        <v>29</v>
      </c>
      <c r="B5" s="17" t="s">
        <v>30</v>
      </c>
      <c r="C5" s="18" t="s">
        <v>1</v>
      </c>
      <c r="D5" s="19"/>
      <c r="E5" s="30"/>
      <c r="F5" s="31"/>
    </row>
    <row r="6" spans="1:6" ht="24.75" customHeight="1">
      <c r="A6" s="16" t="s">
        <v>31</v>
      </c>
      <c r="B6" s="17" t="s">
        <v>32</v>
      </c>
      <c r="C6" s="18" t="s">
        <v>33</v>
      </c>
      <c r="D6" s="19"/>
      <c r="E6" s="30"/>
      <c r="F6" s="31"/>
    </row>
    <row r="7" spans="1:6" ht="48" customHeight="1">
      <c r="A7" s="16" t="s">
        <v>35</v>
      </c>
      <c r="B7" s="17" t="s">
        <v>144</v>
      </c>
      <c r="C7" s="18" t="s">
        <v>33</v>
      </c>
      <c r="D7" s="19" t="s">
        <v>36</v>
      </c>
      <c r="E7" s="34"/>
      <c r="F7" s="31">
        <f>ROUND(D7*E7,2)</f>
        <v>0</v>
      </c>
    </row>
    <row r="8" spans="1:6" ht="48" customHeight="1">
      <c r="A8" s="16" t="s">
        <v>37</v>
      </c>
      <c r="B8" s="17" t="s">
        <v>38</v>
      </c>
      <c r="C8" s="18" t="s">
        <v>33</v>
      </c>
      <c r="D8" s="19" t="s">
        <v>36</v>
      </c>
      <c r="E8" s="34"/>
      <c r="F8" s="31">
        <f aca="true" t="shared" si="0" ref="F8:F57">ROUND(D8*E8,2)</f>
        <v>0</v>
      </c>
    </row>
    <row r="9" spans="1:6" ht="48" customHeight="1">
      <c r="A9" s="16" t="s">
        <v>39</v>
      </c>
      <c r="B9" s="17" t="s">
        <v>40</v>
      </c>
      <c r="C9" s="18" t="s">
        <v>33</v>
      </c>
      <c r="D9" s="19" t="s">
        <v>27</v>
      </c>
      <c r="E9" s="34"/>
      <c r="F9" s="31">
        <f t="shared" si="0"/>
        <v>0</v>
      </c>
    </row>
    <row r="10" spans="1:6" ht="48" customHeight="1">
      <c r="A10" s="16" t="s">
        <v>41</v>
      </c>
      <c r="B10" s="17" t="s">
        <v>145</v>
      </c>
      <c r="C10" s="18" t="s">
        <v>33</v>
      </c>
      <c r="D10" s="19" t="s">
        <v>27</v>
      </c>
      <c r="E10" s="34"/>
      <c r="F10" s="31">
        <f t="shared" si="0"/>
        <v>0</v>
      </c>
    </row>
    <row r="11" spans="1:6" ht="48" customHeight="1">
      <c r="A11" s="16" t="s">
        <v>42</v>
      </c>
      <c r="B11" s="17" t="s">
        <v>43</v>
      </c>
      <c r="C11" s="18" t="s">
        <v>33</v>
      </c>
      <c r="D11" s="19" t="s">
        <v>44</v>
      </c>
      <c r="E11" s="34"/>
      <c r="F11" s="31">
        <f t="shared" si="0"/>
        <v>0</v>
      </c>
    </row>
    <row r="12" spans="1:6" ht="48" customHeight="1">
      <c r="A12" s="16" t="s">
        <v>45</v>
      </c>
      <c r="B12" s="17" t="s">
        <v>46</v>
      </c>
      <c r="C12" s="18" t="s">
        <v>33</v>
      </c>
      <c r="D12" s="19" t="s">
        <v>47</v>
      </c>
      <c r="E12" s="34"/>
      <c r="F12" s="31">
        <f t="shared" si="0"/>
        <v>0</v>
      </c>
    </row>
    <row r="13" spans="1:6" ht="48" customHeight="1">
      <c r="A13" s="16" t="s">
        <v>48</v>
      </c>
      <c r="B13" s="17" t="s">
        <v>49</v>
      </c>
      <c r="C13" s="18" t="s">
        <v>33</v>
      </c>
      <c r="D13" s="19" t="s">
        <v>27</v>
      </c>
      <c r="E13" s="34"/>
      <c r="F13" s="31">
        <f t="shared" si="0"/>
        <v>0</v>
      </c>
    </row>
    <row r="14" spans="1:6" ht="48" customHeight="1">
      <c r="A14" s="16" t="s">
        <v>50</v>
      </c>
      <c r="B14" s="17" t="s">
        <v>51</v>
      </c>
      <c r="C14" s="18" t="s">
        <v>33</v>
      </c>
      <c r="D14" s="19" t="s">
        <v>27</v>
      </c>
      <c r="E14" s="34"/>
      <c r="F14" s="31">
        <f t="shared" si="0"/>
        <v>0</v>
      </c>
    </row>
    <row r="15" spans="1:6" ht="37.5" customHeight="1">
      <c r="A15" s="16" t="s">
        <v>52</v>
      </c>
      <c r="B15" s="17" t="s">
        <v>53</v>
      </c>
      <c r="C15" s="18" t="s">
        <v>33</v>
      </c>
      <c r="D15" s="19" t="s">
        <v>36</v>
      </c>
      <c r="E15" s="34"/>
      <c r="F15" s="31">
        <f t="shared" si="0"/>
        <v>0</v>
      </c>
    </row>
    <row r="16" spans="1:6" ht="35.25" customHeight="1">
      <c r="A16" s="16" t="s">
        <v>54</v>
      </c>
      <c r="B16" s="17" t="s">
        <v>55</v>
      </c>
      <c r="C16" s="18" t="s">
        <v>33</v>
      </c>
      <c r="D16" s="19" t="s">
        <v>36</v>
      </c>
      <c r="E16" s="34"/>
      <c r="F16" s="31">
        <f t="shared" si="0"/>
        <v>0</v>
      </c>
    </row>
    <row r="17" spans="1:6" ht="24.75" customHeight="1">
      <c r="A17" s="16" t="s">
        <v>56</v>
      </c>
      <c r="B17" s="17" t="s">
        <v>57</v>
      </c>
      <c r="C17" s="18" t="s">
        <v>33</v>
      </c>
      <c r="D17" s="19"/>
      <c r="E17" s="34"/>
      <c r="F17" s="31">
        <f t="shared" si="0"/>
        <v>0</v>
      </c>
    </row>
    <row r="18" spans="1:6" ht="24.75" customHeight="1">
      <c r="A18" s="16" t="s">
        <v>35</v>
      </c>
      <c r="B18" s="17" t="s">
        <v>58</v>
      </c>
      <c r="C18" s="18" t="s">
        <v>33</v>
      </c>
      <c r="D18" s="19" t="s">
        <v>59</v>
      </c>
      <c r="E18" s="34"/>
      <c r="F18" s="31">
        <f t="shared" si="0"/>
        <v>0</v>
      </c>
    </row>
    <row r="19" spans="1:6" ht="33" customHeight="1">
      <c r="A19" s="16" t="s">
        <v>37</v>
      </c>
      <c r="B19" s="17" t="s">
        <v>60</v>
      </c>
      <c r="C19" s="18" t="s">
        <v>33</v>
      </c>
      <c r="D19" s="19" t="s">
        <v>27</v>
      </c>
      <c r="E19" s="34"/>
      <c r="F19" s="31">
        <f t="shared" si="0"/>
        <v>0</v>
      </c>
    </row>
    <row r="20" spans="1:6" ht="30" customHeight="1">
      <c r="A20" s="16" t="s">
        <v>39</v>
      </c>
      <c r="B20" s="17" t="s">
        <v>61</v>
      </c>
      <c r="C20" s="18" t="s">
        <v>33</v>
      </c>
      <c r="D20" s="19" t="s">
        <v>27</v>
      </c>
      <c r="E20" s="34"/>
      <c r="F20" s="31">
        <f t="shared" si="0"/>
        <v>0</v>
      </c>
    </row>
    <row r="21" spans="1:6" ht="24.75" customHeight="1">
      <c r="A21" s="16" t="s">
        <v>62</v>
      </c>
      <c r="B21" s="17" t="s">
        <v>63</v>
      </c>
      <c r="C21" s="18" t="s">
        <v>33</v>
      </c>
      <c r="D21" s="19"/>
      <c r="E21" s="34"/>
      <c r="F21" s="31">
        <f t="shared" si="0"/>
        <v>0</v>
      </c>
    </row>
    <row r="22" spans="1:6" ht="63" customHeight="1">
      <c r="A22" s="16" t="s">
        <v>35</v>
      </c>
      <c r="B22" s="17" t="s">
        <v>64</v>
      </c>
      <c r="C22" s="18" t="s">
        <v>33</v>
      </c>
      <c r="D22" s="19" t="s">
        <v>47</v>
      </c>
      <c r="E22" s="34"/>
      <c r="F22" s="31">
        <f t="shared" si="0"/>
        <v>0</v>
      </c>
    </row>
    <row r="23" spans="1:6" ht="59.25" customHeight="1">
      <c r="A23" s="16" t="s">
        <v>37</v>
      </c>
      <c r="B23" s="17" t="s">
        <v>65</v>
      </c>
      <c r="C23" s="18" t="s">
        <v>33</v>
      </c>
      <c r="D23" s="19" t="s">
        <v>47</v>
      </c>
      <c r="E23" s="34"/>
      <c r="F23" s="31">
        <f t="shared" si="0"/>
        <v>0</v>
      </c>
    </row>
    <row r="24" spans="1:6" ht="53.25" customHeight="1">
      <c r="A24" s="16" t="s">
        <v>39</v>
      </c>
      <c r="B24" s="17" t="s">
        <v>66</v>
      </c>
      <c r="C24" s="18" t="s">
        <v>33</v>
      </c>
      <c r="D24" s="19" t="s">
        <v>47</v>
      </c>
      <c r="E24" s="34"/>
      <c r="F24" s="31">
        <f t="shared" si="0"/>
        <v>0</v>
      </c>
    </row>
    <row r="25" spans="1:6" ht="48" customHeight="1">
      <c r="A25" s="16" t="s">
        <v>41</v>
      </c>
      <c r="B25" s="17" t="s">
        <v>67</v>
      </c>
      <c r="C25" s="18" t="s">
        <v>33</v>
      </c>
      <c r="D25" s="19" t="s">
        <v>47</v>
      </c>
      <c r="E25" s="34"/>
      <c r="F25" s="31">
        <f t="shared" si="0"/>
        <v>0</v>
      </c>
    </row>
    <row r="26" spans="1:6" ht="33.75" customHeight="1">
      <c r="A26" s="16" t="s">
        <v>42</v>
      </c>
      <c r="B26" s="17" t="s">
        <v>68</v>
      </c>
      <c r="C26" s="18" t="s">
        <v>33</v>
      </c>
      <c r="D26" s="19" t="s">
        <v>27</v>
      </c>
      <c r="E26" s="34"/>
      <c r="F26" s="31">
        <f t="shared" si="0"/>
        <v>0</v>
      </c>
    </row>
    <row r="27" spans="1:6" ht="33.75" customHeight="1">
      <c r="A27" s="16" t="s">
        <v>45</v>
      </c>
      <c r="B27" s="17" t="s">
        <v>69</v>
      </c>
      <c r="C27" s="18" t="s">
        <v>33</v>
      </c>
      <c r="D27" s="19" t="s">
        <v>27</v>
      </c>
      <c r="E27" s="34"/>
      <c r="F27" s="31">
        <f t="shared" si="0"/>
        <v>0</v>
      </c>
    </row>
    <row r="28" spans="1:6" ht="24.75" customHeight="1">
      <c r="A28" s="16" t="s">
        <v>70</v>
      </c>
      <c r="B28" s="17" t="s">
        <v>71</v>
      </c>
      <c r="C28" s="18" t="s">
        <v>33</v>
      </c>
      <c r="D28" s="19"/>
      <c r="E28" s="34"/>
      <c r="F28" s="31">
        <f t="shared" si="0"/>
        <v>0</v>
      </c>
    </row>
    <row r="29" spans="1:6" ht="42.75" customHeight="1">
      <c r="A29" s="16" t="s">
        <v>35</v>
      </c>
      <c r="B29" s="17" t="s">
        <v>72</v>
      </c>
      <c r="C29" s="18" t="s">
        <v>33</v>
      </c>
      <c r="D29" s="19" t="s">
        <v>73</v>
      </c>
      <c r="E29" s="34"/>
      <c r="F29" s="31">
        <f t="shared" si="0"/>
        <v>0</v>
      </c>
    </row>
    <row r="30" spans="1:6" ht="42.75" customHeight="1">
      <c r="A30" s="16" t="s">
        <v>37</v>
      </c>
      <c r="B30" s="17" t="s">
        <v>74</v>
      </c>
      <c r="C30" s="18" t="s">
        <v>33</v>
      </c>
      <c r="D30" s="19" t="s">
        <v>73</v>
      </c>
      <c r="E30" s="34"/>
      <c r="F30" s="31">
        <f t="shared" si="0"/>
        <v>0</v>
      </c>
    </row>
    <row r="31" spans="1:6" ht="42.75" customHeight="1">
      <c r="A31" s="16" t="s">
        <v>39</v>
      </c>
      <c r="B31" s="17" t="s">
        <v>146</v>
      </c>
      <c r="C31" s="18" t="s">
        <v>33</v>
      </c>
      <c r="D31" s="19" t="s">
        <v>47</v>
      </c>
      <c r="E31" s="34"/>
      <c r="F31" s="31">
        <f t="shared" si="0"/>
        <v>0</v>
      </c>
    </row>
    <row r="32" spans="1:6" ht="42.75" customHeight="1">
      <c r="A32" s="16" t="s">
        <v>41</v>
      </c>
      <c r="B32" s="17" t="s">
        <v>147</v>
      </c>
      <c r="C32" s="18" t="s">
        <v>33</v>
      </c>
      <c r="D32" s="19" t="s">
        <v>59</v>
      </c>
      <c r="E32" s="34"/>
      <c r="F32" s="31">
        <f t="shared" si="0"/>
        <v>0</v>
      </c>
    </row>
    <row r="33" spans="1:6" ht="42.75" customHeight="1">
      <c r="A33" s="16" t="s">
        <v>42</v>
      </c>
      <c r="B33" s="17" t="s">
        <v>75</v>
      </c>
      <c r="C33" s="18" t="s">
        <v>33</v>
      </c>
      <c r="D33" s="19" t="s">
        <v>59</v>
      </c>
      <c r="E33" s="34"/>
      <c r="F33" s="31">
        <f t="shared" si="0"/>
        <v>0</v>
      </c>
    </row>
    <row r="34" spans="1:6" ht="24.75" customHeight="1">
      <c r="A34" s="16" t="s">
        <v>45</v>
      </c>
      <c r="B34" s="17" t="s">
        <v>76</v>
      </c>
      <c r="C34" s="18" t="s">
        <v>33</v>
      </c>
      <c r="D34" s="19" t="s">
        <v>77</v>
      </c>
      <c r="E34" s="34"/>
      <c r="F34" s="31">
        <f t="shared" si="0"/>
        <v>0</v>
      </c>
    </row>
    <row r="35" spans="1:6" ht="45.75" customHeight="1">
      <c r="A35" s="16" t="s">
        <v>48</v>
      </c>
      <c r="B35" s="17" t="s">
        <v>78</v>
      </c>
      <c r="C35" s="18" t="s">
        <v>33</v>
      </c>
      <c r="D35" s="19" t="s">
        <v>27</v>
      </c>
      <c r="E35" s="34"/>
      <c r="F35" s="31">
        <f t="shared" si="0"/>
        <v>0</v>
      </c>
    </row>
    <row r="36" spans="1:6" ht="51" customHeight="1">
      <c r="A36" s="16" t="s">
        <v>50</v>
      </c>
      <c r="B36" s="17" t="s">
        <v>79</v>
      </c>
      <c r="C36" s="18" t="s">
        <v>33</v>
      </c>
      <c r="D36" s="19" t="s">
        <v>27</v>
      </c>
      <c r="E36" s="34"/>
      <c r="F36" s="31">
        <f t="shared" si="0"/>
        <v>0</v>
      </c>
    </row>
    <row r="37" spans="1:6" ht="45" customHeight="1">
      <c r="A37" s="16" t="s">
        <v>52</v>
      </c>
      <c r="B37" s="17" t="s">
        <v>80</v>
      </c>
      <c r="C37" s="18" t="s">
        <v>33</v>
      </c>
      <c r="D37" s="19" t="s">
        <v>59</v>
      </c>
      <c r="E37" s="34"/>
      <c r="F37" s="31">
        <f t="shared" si="0"/>
        <v>0</v>
      </c>
    </row>
    <row r="38" spans="1:6" ht="51" customHeight="1">
      <c r="A38" s="16" t="s">
        <v>54</v>
      </c>
      <c r="B38" s="17" t="s">
        <v>81</v>
      </c>
      <c r="C38" s="18" t="s">
        <v>33</v>
      </c>
      <c r="D38" s="19" t="s">
        <v>59</v>
      </c>
      <c r="E38" s="34"/>
      <c r="F38" s="31">
        <f t="shared" si="0"/>
        <v>0</v>
      </c>
    </row>
    <row r="39" spans="1:6" ht="36" customHeight="1">
      <c r="A39" s="16" t="s">
        <v>82</v>
      </c>
      <c r="B39" s="17" t="s">
        <v>83</v>
      </c>
      <c r="C39" s="18" t="s">
        <v>33</v>
      </c>
      <c r="D39" s="19" t="s">
        <v>84</v>
      </c>
      <c r="E39" s="34"/>
      <c r="F39" s="31">
        <f t="shared" si="0"/>
        <v>0</v>
      </c>
    </row>
    <row r="40" spans="1:6" ht="35.25" customHeight="1">
      <c r="A40" s="16" t="s">
        <v>85</v>
      </c>
      <c r="B40" s="17" t="s">
        <v>86</v>
      </c>
      <c r="C40" s="18" t="s">
        <v>33</v>
      </c>
      <c r="D40" s="19" t="s">
        <v>84</v>
      </c>
      <c r="E40" s="34"/>
      <c r="F40" s="31">
        <f t="shared" si="0"/>
        <v>0</v>
      </c>
    </row>
    <row r="41" spans="1:6" ht="24.75" customHeight="1">
      <c r="A41" s="16" t="s">
        <v>87</v>
      </c>
      <c r="B41" s="17" t="s">
        <v>88</v>
      </c>
      <c r="C41" s="18" t="s">
        <v>33</v>
      </c>
      <c r="D41" s="19"/>
      <c r="E41" s="34"/>
      <c r="F41" s="31">
        <f t="shared" si="0"/>
        <v>0</v>
      </c>
    </row>
    <row r="42" spans="1:6" ht="33" customHeight="1">
      <c r="A42" s="16" t="s">
        <v>35</v>
      </c>
      <c r="B42" s="17" t="s">
        <v>89</v>
      </c>
      <c r="C42" s="18" t="s">
        <v>33</v>
      </c>
      <c r="D42" s="19" t="s">
        <v>90</v>
      </c>
      <c r="E42" s="34"/>
      <c r="F42" s="31">
        <f t="shared" si="0"/>
        <v>0</v>
      </c>
    </row>
    <row r="43" spans="1:6" ht="33" customHeight="1">
      <c r="A43" s="16" t="s">
        <v>37</v>
      </c>
      <c r="B43" s="17" t="s">
        <v>91</v>
      </c>
      <c r="C43" s="18" t="s">
        <v>33</v>
      </c>
      <c r="D43" s="19" t="s">
        <v>90</v>
      </c>
      <c r="E43" s="34"/>
      <c r="F43" s="31">
        <f t="shared" si="0"/>
        <v>0</v>
      </c>
    </row>
    <row r="44" spans="1:6" ht="33" customHeight="1">
      <c r="A44" s="16" t="s">
        <v>39</v>
      </c>
      <c r="B44" s="17" t="s">
        <v>92</v>
      </c>
      <c r="C44" s="18" t="s">
        <v>33</v>
      </c>
      <c r="D44" s="19" t="s">
        <v>36</v>
      </c>
      <c r="E44" s="34"/>
      <c r="F44" s="31">
        <f t="shared" si="0"/>
        <v>0</v>
      </c>
    </row>
    <row r="45" spans="1:6" ht="30.75" customHeight="1">
      <c r="A45" s="16" t="s">
        <v>41</v>
      </c>
      <c r="B45" s="17" t="s">
        <v>93</v>
      </c>
      <c r="C45" s="18" t="s">
        <v>33</v>
      </c>
      <c r="D45" s="19" t="s">
        <v>36</v>
      </c>
      <c r="E45" s="34"/>
      <c r="F45" s="31">
        <f t="shared" si="0"/>
        <v>0</v>
      </c>
    </row>
    <row r="46" spans="1:6" ht="36" customHeight="1">
      <c r="A46" s="16" t="s">
        <v>42</v>
      </c>
      <c r="B46" s="17" t="s">
        <v>94</v>
      </c>
      <c r="C46" s="18" t="s">
        <v>33</v>
      </c>
      <c r="D46" s="19" t="s">
        <v>77</v>
      </c>
      <c r="E46" s="34"/>
      <c r="F46" s="31">
        <f t="shared" si="0"/>
        <v>0</v>
      </c>
    </row>
    <row r="47" spans="1:6" ht="32.25" customHeight="1">
      <c r="A47" s="16" t="s">
        <v>45</v>
      </c>
      <c r="B47" s="17" t="s">
        <v>95</v>
      </c>
      <c r="C47" s="18" t="s">
        <v>33</v>
      </c>
      <c r="D47" s="19" t="s">
        <v>77</v>
      </c>
      <c r="E47" s="34"/>
      <c r="F47" s="31">
        <f t="shared" si="0"/>
        <v>0</v>
      </c>
    </row>
    <row r="48" spans="1:6" ht="24.75" customHeight="1">
      <c r="A48" s="16" t="s">
        <v>96</v>
      </c>
      <c r="B48" s="17" t="s">
        <v>97</v>
      </c>
      <c r="C48" s="18" t="s">
        <v>33</v>
      </c>
      <c r="D48" s="19"/>
      <c r="E48" s="34"/>
      <c r="F48" s="31">
        <f t="shared" si="0"/>
        <v>0</v>
      </c>
    </row>
    <row r="49" spans="1:6" ht="31.5" customHeight="1">
      <c r="A49" s="16" t="s">
        <v>35</v>
      </c>
      <c r="B49" s="17" t="s">
        <v>98</v>
      </c>
      <c r="C49" s="18" t="s">
        <v>33</v>
      </c>
      <c r="D49" s="19" t="s">
        <v>99</v>
      </c>
      <c r="E49" s="34"/>
      <c r="F49" s="31">
        <f t="shared" si="0"/>
        <v>0</v>
      </c>
    </row>
    <row r="50" spans="1:6" ht="31.5" customHeight="1">
      <c r="A50" s="16" t="s">
        <v>37</v>
      </c>
      <c r="B50" s="17" t="s">
        <v>100</v>
      </c>
      <c r="C50" s="18" t="s">
        <v>33</v>
      </c>
      <c r="D50" s="19" t="s">
        <v>101</v>
      </c>
      <c r="E50" s="34"/>
      <c r="F50" s="31">
        <f t="shared" si="0"/>
        <v>0</v>
      </c>
    </row>
    <row r="51" spans="1:6" ht="31.5" customHeight="1">
      <c r="A51" s="16" t="s">
        <v>39</v>
      </c>
      <c r="B51" s="17" t="s">
        <v>102</v>
      </c>
      <c r="C51" s="18" t="s">
        <v>33</v>
      </c>
      <c r="D51" s="19" t="s">
        <v>101</v>
      </c>
      <c r="E51" s="34"/>
      <c r="F51" s="31">
        <f t="shared" si="0"/>
        <v>0</v>
      </c>
    </row>
    <row r="52" spans="1:6" ht="31.5" customHeight="1">
      <c r="A52" s="16" t="s">
        <v>41</v>
      </c>
      <c r="B52" s="17" t="s">
        <v>103</v>
      </c>
      <c r="C52" s="18" t="s">
        <v>33</v>
      </c>
      <c r="D52" s="19" t="s">
        <v>34</v>
      </c>
      <c r="E52" s="34"/>
      <c r="F52" s="31">
        <f t="shared" si="0"/>
        <v>0</v>
      </c>
    </row>
    <row r="53" spans="1:6" ht="31.5" customHeight="1">
      <c r="A53" s="16" t="s">
        <v>42</v>
      </c>
      <c r="B53" s="17" t="s">
        <v>104</v>
      </c>
      <c r="C53" s="18" t="s">
        <v>33</v>
      </c>
      <c r="D53" s="19" t="s">
        <v>105</v>
      </c>
      <c r="E53" s="34"/>
      <c r="F53" s="31">
        <f t="shared" si="0"/>
        <v>0</v>
      </c>
    </row>
    <row r="54" spans="1:6" ht="31.5" customHeight="1">
      <c r="A54" s="16" t="s">
        <v>45</v>
      </c>
      <c r="B54" s="17" t="s">
        <v>106</v>
      </c>
      <c r="C54" s="18" t="s">
        <v>33</v>
      </c>
      <c r="D54" s="19" t="s">
        <v>105</v>
      </c>
      <c r="E54" s="34"/>
      <c r="F54" s="31">
        <f t="shared" si="0"/>
        <v>0</v>
      </c>
    </row>
    <row r="55" spans="1:6" ht="24.75" customHeight="1">
      <c r="A55" s="16" t="s">
        <v>107</v>
      </c>
      <c r="B55" s="17" t="s">
        <v>108</v>
      </c>
      <c r="C55" s="18" t="s">
        <v>33</v>
      </c>
      <c r="D55" s="19"/>
      <c r="E55" s="34"/>
      <c r="F55" s="31">
        <f t="shared" si="0"/>
        <v>0</v>
      </c>
    </row>
    <row r="56" spans="1:6" ht="24.75" customHeight="1">
      <c r="A56" s="16" t="s">
        <v>35</v>
      </c>
      <c r="B56" s="17" t="s">
        <v>109</v>
      </c>
      <c r="C56" s="18" t="s">
        <v>33</v>
      </c>
      <c r="D56" s="19">
        <v>3464</v>
      </c>
      <c r="E56" s="34"/>
      <c r="F56" s="31">
        <f t="shared" si="0"/>
        <v>0</v>
      </c>
    </row>
    <row r="57" spans="1:6" ht="24.75" customHeight="1">
      <c r="A57" s="16" t="s">
        <v>37</v>
      </c>
      <c r="B57" s="17" t="s">
        <v>110</v>
      </c>
      <c r="C57" s="18" t="s">
        <v>33</v>
      </c>
      <c r="D57" s="19" t="s">
        <v>111</v>
      </c>
      <c r="E57" s="34"/>
      <c r="F57" s="31">
        <f t="shared" si="0"/>
        <v>0</v>
      </c>
    </row>
    <row r="58" spans="1:6" ht="24.75" customHeight="1" thickBot="1">
      <c r="A58" s="46" t="s">
        <v>114</v>
      </c>
      <c r="B58" s="47"/>
      <c r="C58" s="47"/>
      <c r="D58" s="47"/>
      <c r="E58" s="48"/>
      <c r="F58" s="32">
        <f>ROUND(SUM(F7:F57),2)</f>
        <v>0</v>
      </c>
    </row>
  </sheetData>
  <sheetProtection password="CC73" sheet="1" objects="1" scenarios="1"/>
  <mergeCells count="4">
    <mergeCell ref="A1:F1"/>
    <mergeCell ref="A3:F3"/>
    <mergeCell ref="A2:F2"/>
    <mergeCell ref="A58:E58"/>
  </mergeCells>
  <printOptions/>
  <pageMargins left="0.5905511811023623" right="0.5118110236220472" top="0.43" bottom="0.65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161" zoomScaleNormal="161" zoomScalePageLayoutView="0" workbookViewId="0" topLeftCell="A2">
      <selection activeCell="A7" sqref="A7:IV7"/>
    </sheetView>
  </sheetViews>
  <sheetFormatPr defaultColWidth="8.7109375" defaultRowHeight="12.75"/>
  <cols>
    <col min="1" max="1" width="13.7109375" style="0" customWidth="1"/>
    <col min="2" max="2" width="11.140625" style="0" customWidth="1"/>
    <col min="3" max="3" width="29.00390625" style="0" customWidth="1"/>
    <col min="4" max="4" width="8.00390625" style="0" customWidth="1"/>
    <col min="5" max="5" width="25.7109375" style="0" customWidth="1"/>
    <col min="6" max="6" width="9.00390625" style="0" customWidth="1"/>
  </cols>
  <sheetData>
    <row r="1" spans="1:6" ht="30" customHeight="1">
      <c r="A1" s="40" t="s">
        <v>0</v>
      </c>
      <c r="B1" s="40"/>
      <c r="C1" s="40"/>
      <c r="D1" s="40"/>
      <c r="E1" s="40"/>
      <c r="F1" s="1"/>
    </row>
    <row r="2" spans="1:6" ht="27" customHeight="1">
      <c r="A2" s="39" t="s">
        <v>113</v>
      </c>
      <c r="B2" s="39"/>
      <c r="C2" s="39"/>
      <c r="D2" s="39"/>
      <c r="E2" s="39"/>
      <c r="F2" s="1"/>
    </row>
    <row r="3" spans="1:6" ht="48.75" customHeight="1">
      <c r="A3" s="22" t="s">
        <v>2</v>
      </c>
      <c r="B3" s="23" t="s">
        <v>3</v>
      </c>
      <c r="C3" s="50" t="s">
        <v>4</v>
      </c>
      <c r="D3" s="50"/>
      <c r="E3" s="24" t="s">
        <v>5</v>
      </c>
      <c r="F3" s="1"/>
    </row>
    <row r="4" spans="1:6" ht="48.75" customHeight="1">
      <c r="A4" s="16" t="s">
        <v>6</v>
      </c>
      <c r="B4" s="18" t="s">
        <v>7</v>
      </c>
      <c r="C4" s="49" t="s">
        <v>8</v>
      </c>
      <c r="D4" s="49"/>
      <c r="E4" s="35">
        <f>'100章'!F23</f>
        <v>43537.8</v>
      </c>
      <c r="F4" s="1"/>
    </row>
    <row r="5" spans="1:6" ht="48.75" customHeight="1">
      <c r="A5" s="16" t="s">
        <v>9</v>
      </c>
      <c r="B5" s="18" t="s">
        <v>10</v>
      </c>
      <c r="C5" s="49" t="s">
        <v>11</v>
      </c>
      <c r="D5" s="49"/>
      <c r="E5" s="35">
        <f>'600章'!F58</f>
        <v>0</v>
      </c>
      <c r="F5" s="1"/>
    </row>
    <row r="6" spans="1:6" ht="48.75" customHeight="1">
      <c r="A6" s="16" t="s">
        <v>12</v>
      </c>
      <c r="B6" s="49" t="s">
        <v>148</v>
      </c>
      <c r="C6" s="49"/>
      <c r="D6" s="49"/>
      <c r="E6" s="35">
        <f>ROUND(E5+E4,2)</f>
        <v>43537.8</v>
      </c>
      <c r="F6" s="1"/>
    </row>
    <row r="7" spans="1:6" ht="48.75" customHeight="1">
      <c r="A7" s="16" t="s">
        <v>13</v>
      </c>
      <c r="B7" s="49" t="s">
        <v>149</v>
      </c>
      <c r="C7" s="49"/>
      <c r="D7" s="49"/>
      <c r="E7" s="35">
        <f>ROUND(E6*3%,2)</f>
        <v>1306.13</v>
      </c>
      <c r="F7" s="1"/>
    </row>
    <row r="8" spans="1:6" ht="48.75" customHeight="1">
      <c r="A8" s="16" t="s">
        <v>14</v>
      </c>
      <c r="B8" s="49" t="s">
        <v>112</v>
      </c>
      <c r="C8" s="49"/>
      <c r="D8" s="49"/>
      <c r="E8" s="35">
        <f>ROUND(E7+E6,2)</f>
        <v>44843.93</v>
      </c>
      <c r="F8" s="1"/>
    </row>
    <row r="9" spans="1:6" ht="31.5" customHeight="1">
      <c r="A9" s="1"/>
      <c r="B9" s="1"/>
      <c r="C9" s="1"/>
      <c r="D9" s="1"/>
      <c r="E9" s="1"/>
      <c r="F9" s="1"/>
    </row>
  </sheetData>
  <sheetProtection password="CC73" sheet="1"/>
  <mergeCells count="8">
    <mergeCell ref="B7:D7"/>
    <mergeCell ref="B8:D8"/>
    <mergeCell ref="A2:E2"/>
    <mergeCell ref="A1:E1"/>
    <mergeCell ref="C3:D3"/>
    <mergeCell ref="C4:D4"/>
    <mergeCell ref="C5:D5"/>
    <mergeCell ref="B6:D6"/>
  </mergeCells>
  <printOptions/>
  <pageMargins left="0.44" right="0.46" top="0.66" bottom="0" header="0.23" footer="0"/>
  <pageSetup fitToHeight="832" fitToWidth="595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Four</cp:lastModifiedBy>
  <cp:lastPrinted>2019-04-02T09:00:37Z</cp:lastPrinted>
  <dcterms:modified xsi:type="dcterms:W3CDTF">2019-04-03T02:44:44Z</dcterms:modified>
  <cp:category/>
  <cp:version/>
  <cp:contentType/>
  <cp:contentStatus/>
</cp:coreProperties>
</file>